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drawings/drawing4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323_帝人ファーマ\ゼオマイン\07_2.RMP資材（下肢追加）\XEO006：患者登録票\提出\"/>
    </mc:Choice>
  </mc:AlternateContent>
  <xr:revisionPtr revIDLastSave="0" documentId="13_ncr:1_{5BF818BF-5322-44F3-AAA7-445882013241}" xr6:coauthVersionLast="47" xr6:coauthVersionMax="47" xr10:uidLastSave="{00000000-0000-0000-0000-000000000000}"/>
  <bookViews>
    <workbookView xWindow="-75" yWindow="30" windowWidth="20460" windowHeight="10860" activeTab="2" xr2:uid="{8092B9E0-5AD9-49F3-A62A-7FD91D3000EF}"/>
  </bookViews>
  <sheets>
    <sheet name="目的" sheetId="14" r:id="rId1"/>
    <sheet name="記入例" sheetId="15" r:id="rId2"/>
    <sheet name="登録票（入力フォーム）" sheetId="10" r:id="rId3"/>
    <sheet name="医療機関控え" sheetId="11" r:id="rId4"/>
    <sheet name="裏表紙" sheetId="8" r:id="rId5"/>
  </sheets>
  <externalReferences>
    <externalReference r:id="rId6"/>
  </externalReferences>
  <definedNames>
    <definedName name="bin10_1">'登録票（入力フォーム）'!$AG$19</definedName>
    <definedName name="bin10_2">'登録票（入力フォーム）'!$AG$23</definedName>
    <definedName name="bin10_3">'登録票（入力フォーム）'!$AG$27</definedName>
    <definedName name="bin10_4">'登録票（入力フォーム）'!$AG$31</definedName>
    <definedName name="bin20_1">'登録票（入力フォーム）'!$AG$21</definedName>
    <definedName name="bin20_2">'登録票（入力フォーム）'!$AG$25</definedName>
    <definedName name="bin20_3">'登録票（入力フォーム）'!$AG$29</definedName>
    <definedName name="bin20_4">'登録票（入力フォーム）'!$AG$33</definedName>
    <definedName name="bin5_1">'登録票（入力フォーム）'!$AG$18</definedName>
    <definedName name="bin5_2">'登録票（入力フォーム）'!$AG$22</definedName>
    <definedName name="bin5_3">'登録票（入力フォーム）'!$AG$26</definedName>
    <definedName name="bin5_4">'登録票（入力フォーム）'!$AG$30</definedName>
    <definedName name="doui_1">'登録票（入力フォーム）'!$V$18</definedName>
    <definedName name="doui_2">'登録票（入力フォーム）'!$V$22</definedName>
    <definedName name="doui_3">'登録票（入力フォーム）'!$V$26</definedName>
    <definedName name="doui_4">'登録票（入力フォーム）'!$V$30</definedName>
    <definedName name="Dr">'登録票（入力フォーム）'!$D$10</definedName>
    <definedName name="Dr_ID">'登録票（入力フォーム）'!$D$11</definedName>
    <definedName name="iryou">'登録票（入力フォーム）'!$D$8</definedName>
    <definedName name="joushi_1">'登録票（入力フォーム）'!$AB$18</definedName>
    <definedName name="joushi_2">'登録票（入力フォーム）'!$AB$22</definedName>
    <definedName name="joushi_3">'登録票（入力フォーム）'!$AB$26</definedName>
    <definedName name="joushi_4">'登録票（入力フォーム）'!$AB$30</definedName>
    <definedName name="joushi_sum">#REF!</definedName>
    <definedName name="joushi_sum_2">'[1]計算シート(入力フォーム）_患者2'!$S$55</definedName>
    <definedName name="joushi_sum_3">'[1]計算シート(入力フォーム）_患者3'!$S$55</definedName>
    <definedName name="joushi_sum_4">'[1]計算シート(入力フォーム）_患者4'!$S$55</definedName>
    <definedName name="kan_1">'登録票（入力フォーム）'!$C$18</definedName>
    <definedName name="kan_2">'登録票（入力フォーム）'!$C$22</definedName>
    <definedName name="kan_3">'登録票（入力フォーム）'!$C$26</definedName>
    <definedName name="kan_4">'登録票（入力フォーム）'!$C$30</definedName>
    <definedName name="kashi_1">'登録票（入力フォーム）'!$AB$19</definedName>
    <definedName name="kashi_2">'登録票（入力フォーム）'!$AB$23</definedName>
    <definedName name="kashi_3">'登録票（入力フォーム）'!$AB$27</definedName>
    <definedName name="kashi_4">'登録票（入力フォーム）'!$AB$31</definedName>
    <definedName name="kashi_sum">#REF!</definedName>
    <definedName name="kashi_sum_2">'[1]計算シート(入力フォーム）_患者2'!$S$56</definedName>
    <definedName name="kashi_sum_3">'[1]計算シート(入力フォーム）_患者3'!$S$56</definedName>
    <definedName name="kashi_sum_4">'[1]計算シート(入力フォーム）_患者4'!$S$56</definedName>
    <definedName name="keisan_sum">#REF!</definedName>
    <definedName name="keisan_sum_2">'[1]計算シート(入力フォーム）_患者2'!$S$57</definedName>
    <definedName name="keisan_sum_3">'[1]計算シート(入力フォーム）_患者3'!$S$57</definedName>
    <definedName name="keisan_sum_4">'[1]計算シート(入力フォーム）_患者4'!$S$57</definedName>
    <definedName name="kinyu">'登録票（入力フォーム）'!$D$13</definedName>
    <definedName name="kinyu_d">'登録票（入力フォーム）'!$J$7</definedName>
    <definedName name="kinyu_m">'登録票（入力フォーム）'!$G$7</definedName>
    <definedName name="kinyu_y">'登録票（入力フォーム）'!$E$7</definedName>
    <definedName name="_xlnm.Print_Area" localSheetId="3">医療機関控え!$A$1:$AI$39</definedName>
    <definedName name="_xlnm.Print_Area" localSheetId="1">記入例!$A$1:$Y$23</definedName>
    <definedName name="_xlnm.Print_Area" localSheetId="2">'登録票（入力フォーム）'!$A$1:$AI$39</definedName>
    <definedName name="_xlnm.Print_Area" localSheetId="0">目的!$A$1:$Y$23</definedName>
    <definedName name="_xlnm.Print_Area" localSheetId="4">裏表紙!$A$1:$Y$23</definedName>
    <definedName name="shinryouka">'登録票（入力フォーム）'!$D$9</definedName>
    <definedName name="shinsei">'登録票（入力フォーム）'!$K$6</definedName>
    <definedName name="SK_1">'登録票（入力フォーム）'!$L$18</definedName>
    <definedName name="SK_2">'登録票（入力フォーム）'!$L$22</definedName>
    <definedName name="SK_3">'登録票（入力フォーム）'!$L$26</definedName>
    <definedName name="SK_4">'登録票（入力フォーム）'!$L$30</definedName>
    <definedName name="sum_1">'登録票（入力フォーム）'!$AB$21</definedName>
    <definedName name="sum_2">'登録票（入力フォーム）'!$AB$25</definedName>
    <definedName name="sum_3">'登録票（入力フォーム）'!$AB$29</definedName>
    <definedName name="sum_4">'登録票（入力フォーム）'!$AB$33</definedName>
    <definedName name="tani_1_shita">'登録票（入力フォーム）'!$Y$19</definedName>
    <definedName name="tani_1_ue">'登録票（入力フォーム）'!$Y$18</definedName>
    <definedName name="tani_2_shita">'登録票（入力フォーム）'!$Y$23</definedName>
    <definedName name="tani_2_ue">'登録票（入力フォーム）'!$Y$22</definedName>
    <definedName name="tani_3_shita">'登録票（入力フォーム）'!$Y$27</definedName>
    <definedName name="tani_3_ue">'登録票（入力フォーム）'!$Y$26</definedName>
    <definedName name="tani_4_shita">'登録票（入力フォーム）'!$Y$31</definedName>
    <definedName name="tani_4_ue">'登録票（入力フォーム）'!$Y$30</definedName>
    <definedName name="TEL">'登録票（入力フォーム）'!$D$15</definedName>
    <definedName name="touyo_d_1">'登録票（入力フォーム）'!$T$20</definedName>
    <definedName name="touyo_d_2">'登録票（入力フォーム）'!$T$24</definedName>
    <definedName name="touyo_d_3">'登録票（入力フォーム）'!$T$28</definedName>
    <definedName name="touyo_d_4">'登録票（入力フォーム）'!$T$32</definedName>
    <definedName name="touyo_m_1">'登録票（入力フォーム）'!$Q$20</definedName>
    <definedName name="touyo_m_2">'登録票（入力フォーム）'!$Q$24</definedName>
    <definedName name="touyo_m_3">'登録票（入力フォーム）'!$Q$28</definedName>
    <definedName name="touyo_m_4">'登録票（入力フォーム）'!$Q$32</definedName>
    <definedName name="touyo_y_1">'登録票（入力フォーム）'!$R$18</definedName>
    <definedName name="touyo_y_2">'登録票（入力フォーム）'!$R$22</definedName>
    <definedName name="touyo_y_3">'登録票（入力フォーム）'!$R$26</definedName>
    <definedName name="touyo_y_4">'登録票（入力フォーム）'!$R$30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31" i="11" l="1" a="1"/>
  <c r="Y31" i="11" s="1"/>
  <c r="Y30" i="11" a="1"/>
  <c r="Y30" i="11" s="1"/>
  <c r="Y27" i="11" a="1"/>
  <c r="Y27" i="11" s="1"/>
  <c r="Y26" i="11" a="1"/>
  <c r="Y26" i="11" s="1"/>
  <c r="Y23" i="11" a="1"/>
  <c r="Y23" i="11" s="1"/>
  <c r="Y22" i="11" a="1"/>
  <c r="Y22" i="11" s="1"/>
  <c r="Y19" i="11" a="1"/>
  <c r="Y19" i="11" s="1"/>
  <c r="Y18" i="11" a="1"/>
  <c r="Y18" i="11" s="1"/>
  <c r="AB29" i="10" l="1"/>
  <c r="AB29" i="11" s="1"/>
  <c r="AB33" i="10"/>
  <c r="AB33" i="11" s="1"/>
  <c r="AB25" i="10"/>
  <c r="AB25" i="11" s="1"/>
  <c r="AB21" i="10"/>
  <c r="D9" i="11"/>
  <c r="AG33" i="11"/>
  <c r="AG31" i="11"/>
  <c r="AG30" i="11"/>
  <c r="AG29" i="11"/>
  <c r="AG27" i="11"/>
  <c r="AG26" i="11"/>
  <c r="AG25" i="11"/>
  <c r="AG23" i="11"/>
  <c r="AG22" i="11"/>
  <c r="AG21" i="11"/>
  <c r="AG19" i="11"/>
  <c r="AG18" i="11"/>
  <c r="AB31" i="11"/>
  <c r="AB30" i="11"/>
  <c r="AB27" i="11"/>
  <c r="AB26" i="11"/>
  <c r="AB23" i="11"/>
  <c r="AB22" i="11"/>
  <c r="V30" i="11"/>
  <c r="V26" i="11"/>
  <c r="V22" i="11"/>
  <c r="V18" i="11"/>
  <c r="Q32" i="11"/>
  <c r="T32" i="11"/>
  <c r="R30" i="11"/>
  <c r="T28" i="11"/>
  <c r="Q28" i="11"/>
  <c r="R26" i="11"/>
  <c r="Q24" i="11"/>
  <c r="T24" i="11"/>
  <c r="R22" i="11"/>
  <c r="T20" i="11"/>
  <c r="Q20" i="11"/>
  <c r="R18" i="11"/>
  <c r="L30" i="11"/>
  <c r="L26" i="11"/>
  <c r="L22" i="11"/>
  <c r="L18" i="11"/>
  <c r="C30" i="11"/>
  <c r="C26" i="11"/>
  <c r="C22" i="11"/>
  <c r="C18" i="11"/>
  <c r="D15" i="11"/>
  <c r="D13" i="11"/>
  <c r="D11" i="11"/>
  <c r="D10" i="11"/>
  <c r="D8" i="11"/>
  <c r="J7" i="11"/>
  <c r="G7" i="11"/>
  <c r="E7" i="11"/>
  <c r="K6" i="11"/>
  <c r="AB19" i="11" l="1"/>
  <c r="AB18" i="11"/>
  <c r="AB21" i="1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<sst xmlns="http://schemas.openxmlformats.org/spreadsheetml/2006/main" count="198" uniqueCount="50">
  <si>
    <r>
      <t>ゼオマイン</t>
    </r>
    <r>
      <rPr>
        <b/>
        <vertAlign val="subscript"/>
        <sz val="22"/>
        <color theme="1"/>
        <rFont val="Meiryo UI"/>
        <family val="3"/>
        <charset val="128"/>
      </rPr>
      <t>®</t>
    </r>
    <r>
      <rPr>
        <b/>
        <sz val="22"/>
        <color theme="1"/>
        <rFont val="Meiryo UI"/>
        <family val="3"/>
        <charset val="128"/>
      </rPr>
      <t>筋注用　患者登録票</t>
    </r>
    <phoneticPr fontId="1"/>
  </si>
  <si>
    <t>FAX送信用／医師の控え</t>
    <phoneticPr fontId="1"/>
  </si>
  <si>
    <t>【効能又は効果：上肢痙縮・下肢痙縮】</t>
    <phoneticPr fontId="1"/>
  </si>
  <si>
    <t>申請／修正申請</t>
    <phoneticPr fontId="1"/>
  </si>
  <si>
    <t>1. 申請</t>
    <rPh sb="3" eb="5">
      <t>シンセイ</t>
    </rPh>
    <phoneticPr fontId="1"/>
  </si>
  <si>
    <t>2. 修正申請</t>
    <rPh sb="3" eb="5">
      <t>シュウセイ</t>
    </rPh>
    <rPh sb="5" eb="7">
      <t>シンセイ</t>
    </rPh>
    <phoneticPr fontId="1"/>
  </si>
  <si>
    <t>●
●
●
●
●</t>
    <phoneticPr fontId="1"/>
  </si>
  <si>
    <r>
      <t>本登録票は本剤を投与するたびに、必ずご記入ください。
投与予定日が決まりましたら、必要事項をご記入の上、FAXにて本登録票をお送りください。
本登録票の１枚目をFAXした後、医師の控えとし、２枚目は薬剤部などへご提出ください。
登録内容の変更やキャンセルが生じた場合は、該当箇所を修正の上、
FAXを再度送信ください。
弊社が本登録票により取得した個人情報は、ゼオマイン</t>
    </r>
    <r>
      <rPr>
        <vertAlign val="subscript"/>
        <sz val="10"/>
        <color theme="1"/>
        <rFont val="Meiryo UI"/>
        <family val="3"/>
        <charset val="128"/>
      </rPr>
      <t>®</t>
    </r>
    <r>
      <rPr>
        <sz val="10"/>
        <color theme="1"/>
        <rFont val="Meiryo UI"/>
        <family val="3"/>
        <charset val="128"/>
      </rPr>
      <t>筋注用の承認条件に基づき、
適正使用を確認するためにのみ使用いたします。</t>
    </r>
    <phoneticPr fontId="1"/>
  </si>
  <si>
    <t>記入日</t>
    <phoneticPr fontId="1"/>
  </si>
  <si>
    <t>西暦</t>
    <phoneticPr fontId="1"/>
  </si>
  <si>
    <t>年</t>
    <phoneticPr fontId="1"/>
  </si>
  <si>
    <t>月</t>
    <phoneticPr fontId="1"/>
  </si>
  <si>
    <t>日</t>
    <phoneticPr fontId="1"/>
  </si>
  <si>
    <t>医療機関名</t>
    <phoneticPr fontId="1"/>
  </si>
  <si>
    <t>診療科名</t>
    <phoneticPr fontId="1"/>
  </si>
  <si>
    <t>施注医師名</t>
    <phoneticPr fontId="1"/>
  </si>
  <si>
    <t>施注医師登録時の
医師ID（任意）</t>
    <phoneticPr fontId="1"/>
  </si>
  <si>
    <t>※記入内容に不備があった場合、登録できない場合がございます。
※登録受付は本剤の適正使用を担保するものではありません。
※発注は医薬品卸様にお願いいたします。
※本登録票の記入内容について、電話で確認させていただく場合がございます。日中連絡可能な電話番号および記入者名をご記入ください。</t>
    <phoneticPr fontId="1"/>
  </si>
  <si>
    <t>記入者名</t>
    <phoneticPr fontId="1"/>
  </si>
  <si>
    <t>太枠内の項目を漏れなくご記入ください。</t>
    <phoneticPr fontId="1"/>
  </si>
  <si>
    <t>TEL</t>
    <phoneticPr fontId="1"/>
  </si>
  <si>
    <t>No.</t>
    <phoneticPr fontId="1"/>
  </si>
  <si>
    <r>
      <t>患者識別番号</t>
    </r>
    <r>
      <rPr>
        <b/>
        <vertAlign val="superscript"/>
        <sz val="10"/>
        <color theme="1"/>
        <rFont val="Meiryo UI"/>
        <family val="3"/>
        <charset val="128"/>
      </rPr>
      <t>※</t>
    </r>
    <phoneticPr fontId="1"/>
  </si>
  <si>
    <t>新規／
継続</t>
    <phoneticPr fontId="1"/>
  </si>
  <si>
    <t>投与予定日</t>
    <phoneticPr fontId="1"/>
  </si>
  <si>
    <r>
      <t xml:space="preserve">患者への
同意書の取得
</t>
    </r>
    <r>
      <rPr>
        <b/>
        <sz val="9"/>
        <color theme="1"/>
        <rFont val="Meiryo UI"/>
        <family val="3"/>
        <charset val="128"/>
      </rPr>
      <t>（新規のみ）</t>
    </r>
    <phoneticPr fontId="1"/>
  </si>
  <si>
    <t>効能又は効果
・総投与量（単位）</t>
    <phoneticPr fontId="1"/>
  </si>
  <si>
    <t>製剤別瓶数</t>
    <phoneticPr fontId="1"/>
  </si>
  <si>
    <t>1. 新規</t>
    <rPh sb="3" eb="5">
      <t>シンキ</t>
    </rPh>
    <phoneticPr fontId="1"/>
  </si>
  <si>
    <t>西暦</t>
    <rPh sb="0" eb="2">
      <t>セイレキ</t>
    </rPh>
    <phoneticPr fontId="1"/>
  </si>
  <si>
    <t>年</t>
    <rPh sb="0" eb="1">
      <t>ネン</t>
    </rPh>
    <phoneticPr fontId="1"/>
  </si>
  <si>
    <t>あり</t>
    <phoneticPr fontId="1"/>
  </si>
  <si>
    <t>単位</t>
    <rPh sb="0" eb="2">
      <t>タンイ</t>
    </rPh>
    <phoneticPr fontId="1"/>
  </si>
  <si>
    <t>50単位</t>
    <phoneticPr fontId="1"/>
  </si>
  <si>
    <t>瓶</t>
    <phoneticPr fontId="1"/>
  </si>
  <si>
    <t>100単位</t>
    <phoneticPr fontId="1"/>
  </si>
  <si>
    <t>瓶</t>
  </si>
  <si>
    <t>2. 継続</t>
    <rPh sb="3" eb="5">
      <t>ケイゾク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</si>
  <si>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</si>
  <si>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</si>
  <si>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合計</t>
    <phoneticPr fontId="1"/>
  </si>
  <si>
    <t>200単位</t>
    <phoneticPr fontId="1"/>
  </si>
  <si>
    <r>
      <t>※患者識別番号は</t>
    </r>
    <r>
      <rPr>
        <b/>
        <sz val="8"/>
        <color theme="1"/>
        <rFont val="Meiryo UI"/>
        <family val="3"/>
        <charset val="128"/>
      </rPr>
      <t>、10桁以内の英数字（個人情報を含まないもの）</t>
    </r>
    <r>
      <rPr>
        <sz val="8"/>
        <color theme="1"/>
        <rFont val="Meiryo UI"/>
        <family val="3"/>
        <charset val="128"/>
      </rPr>
      <t>を自由にご記入ください。</t>
    </r>
    <phoneticPr fontId="1"/>
  </si>
  <si>
    <t>本登録票は複写式です。2枚目は記入した文字が不鮮明な場合がありますので、必ず1枚目をFAXしてください。</t>
    <phoneticPr fontId="1"/>
  </si>
  <si>
    <t>医療機関（薬剤部等）控え</t>
    <phoneticPr fontId="1"/>
  </si>
  <si>
    <r>
      <t>ゼオマイン</t>
    </r>
    <r>
      <rPr>
        <b/>
        <vertAlign val="subscript"/>
        <sz val="22"/>
        <rFont val="Meiryo UI"/>
        <family val="3"/>
        <charset val="128"/>
      </rPr>
      <t>®</t>
    </r>
    <r>
      <rPr>
        <b/>
        <sz val="22"/>
        <rFont val="Meiryo UI"/>
        <family val="3"/>
        <charset val="128"/>
      </rPr>
      <t>筋注用　患者登録票</t>
    </r>
    <phoneticPr fontId="1"/>
  </si>
  <si>
    <r>
      <rPr>
        <sz val="8"/>
        <rFont val="Meiryo UI"/>
        <family val="3"/>
        <charset val="128"/>
      </rPr>
      <t>本用紙を下記の番号へご送信ください。</t>
    </r>
    <r>
      <rPr>
        <sz val="10"/>
        <rFont val="Meiryo UI"/>
        <family val="3"/>
        <charset val="128"/>
      </rPr>
      <t xml:space="preserve">
</t>
    </r>
    <r>
      <rPr>
        <b/>
        <sz val="12"/>
        <rFont val="Meiryo UI"/>
        <family val="3"/>
        <charset val="128"/>
      </rPr>
      <t>FAX:04-7195-7197</t>
    </r>
    <phoneticPr fontId="1"/>
  </si>
  <si>
    <r>
      <t>本登録票は本剤を投与するたびに、必ずご記入ください。
投与予定日が決まりましたら、必要事項をご記入の上、FAXにて本登録票をお送りください。
本登録票の１枚目をFAXした後、医師の控えとし、２枚目は薬剤部などへご提出ください。
登録内容の変更やキャンセルが生じた場合は、該当箇所を修正の上、
FAXを再度送信ください。
弊社が本登録票により取得した個人情報は、ゼオマイン</t>
    </r>
    <r>
      <rPr>
        <vertAlign val="subscript"/>
        <sz val="10"/>
        <rFont val="Meiryo UI"/>
        <family val="3"/>
        <charset val="128"/>
      </rPr>
      <t>®</t>
    </r>
    <r>
      <rPr>
        <sz val="10"/>
        <rFont val="Meiryo UI"/>
        <family val="3"/>
        <charset val="128"/>
      </rPr>
      <t>筋注用の承認条件に基づき、
適正使用を確認するためにのみ使用いたします。</t>
    </r>
    <phoneticPr fontId="1"/>
  </si>
  <si>
    <r>
      <t>患者識別番号</t>
    </r>
    <r>
      <rPr>
        <b/>
        <vertAlign val="superscript"/>
        <sz val="10"/>
        <rFont val="Meiryo UI"/>
        <family val="3"/>
        <charset val="128"/>
      </rPr>
      <t>※</t>
    </r>
    <phoneticPr fontId="1"/>
  </si>
  <si>
    <r>
      <t xml:space="preserve">患者への
同意書の取得
</t>
    </r>
    <r>
      <rPr>
        <b/>
        <sz val="9"/>
        <rFont val="Meiryo UI"/>
        <family val="3"/>
        <charset val="128"/>
      </rPr>
      <t>（新規のみ）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</si>
</sst>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6"/>
      <color theme="1"/>
      <name val="Meiryo UI"/>
      <family val="3"/>
      <charset val="128"/>
    </font>
    <font>
      <b/>
      <u/>
      <sz val="10"/>
      <color theme="1"/>
      <name val="Meiryo UI"/>
      <family val="3"/>
      <charset val="128"/>
    </font>
    <font>
      <b/>
      <vertAlign val="superscript"/>
      <sz val="10"/>
      <color theme="1"/>
      <name val="Meiryo UI"/>
      <family val="3"/>
      <charset val="128"/>
    </font>
    <font>
      <b/>
      <sz val="22"/>
      <color theme="1"/>
      <name val="Meiryo UI"/>
      <family val="3"/>
      <charset val="128"/>
    </font>
    <font>
      <b/>
      <vertAlign val="subscript"/>
      <sz val="22"/>
      <color theme="1"/>
      <name val="Meiryo UI"/>
      <family val="3"/>
      <charset val="128"/>
    </font>
    <font>
      <b/>
      <sz val="8"/>
      <color theme="1"/>
      <name val="Meiryo UI"/>
      <family val="3"/>
      <charset val="128"/>
    </font>
    <font>
      <sz val="10"/>
      <color theme="0" tint="-4.9989318521683403E-2"/>
      <name val="Meiryo UI"/>
      <family val="3"/>
      <charset val="128"/>
    </font>
    <font>
      <b/>
      <sz val="9"/>
      <color theme="1"/>
      <name val="Meiryo UI"/>
      <family val="3"/>
      <charset val="128"/>
    </font>
    <font>
      <vertAlign val="subscript"/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sz val="9"/>
      <name val="Meiryo UI"/>
      <family val="3"/>
      <charset val="128"/>
    </font>
    <font>
      <sz val="10"/>
      <color theme="0"/>
      <name val="Meiryo UI"/>
      <family val="3"/>
      <charset val="128"/>
    </font>
    <font>
      <sz val="9"/>
      <color theme="0"/>
      <name val="Meiryo UI"/>
      <family val="3"/>
      <charset val="128"/>
    </font>
    <font>
      <sz val="10"/>
      <color rgb="FF000000"/>
      <name val="Meiryo UI"/>
      <family val="3"/>
      <charset val="128"/>
    </font>
    <font>
      <sz val="6"/>
      <color rgb="FF000000"/>
      <name val="Meiryo UI"/>
      <family val="3"/>
      <charset val="128"/>
    </font>
    <font>
      <sz val="7"/>
      <color rgb="FF000000"/>
      <name val="Meiryo UI"/>
      <family val="3"/>
      <charset val="128"/>
    </font>
    <font>
      <sz val="5"/>
      <color rgb="FF000000"/>
      <name val="Meiryo UI"/>
      <family val="3"/>
      <charset val="128"/>
    </font>
    <font>
      <sz val="4.5"/>
      <color rgb="FF000000"/>
      <name val="Meiryo UI"/>
      <family val="3"/>
      <charset val="128"/>
    </font>
    <font>
      <sz val="9"/>
      <color rgb="FF000000"/>
      <name val="Meiryo UI"/>
      <family val="3"/>
      <charset val="128"/>
    </font>
    <font>
      <sz val="35"/>
      <color theme="1"/>
      <name val="ＭＳ ゴシック"/>
      <family val="3"/>
      <charset val="128"/>
    </font>
    <font>
      <b/>
      <sz val="22"/>
      <name val="Meiryo UI"/>
      <family val="3"/>
      <charset val="128"/>
    </font>
    <font>
      <b/>
      <vertAlign val="subscript"/>
      <sz val="22"/>
      <name val="Meiryo UI"/>
      <family val="3"/>
      <charset val="128"/>
    </font>
    <font>
      <sz val="8"/>
      <name val="Meiryo UI"/>
      <family val="3"/>
      <charset val="128"/>
    </font>
    <font>
      <b/>
      <sz val="12"/>
      <name val="Meiryo UI"/>
      <family val="3"/>
      <charset val="128"/>
    </font>
    <font>
      <b/>
      <sz val="10"/>
      <name val="Meiryo UI"/>
      <family val="3"/>
      <charset val="128"/>
    </font>
    <font>
      <vertAlign val="subscript"/>
      <sz val="10"/>
      <name val="Meiryo UI"/>
      <family val="3"/>
      <charset val="128"/>
    </font>
    <font>
      <sz val="6"/>
      <name val="Meiryo UI"/>
      <family val="3"/>
      <charset val="128"/>
    </font>
    <font>
      <b/>
      <u/>
      <sz val="10"/>
      <name val="Meiryo UI"/>
      <family val="3"/>
      <charset val="128"/>
    </font>
    <font>
      <b/>
      <vertAlign val="superscript"/>
      <sz val="10"/>
      <name val="Meiryo UI"/>
      <family val="3"/>
      <charset val="128"/>
    </font>
    <font>
      <b/>
      <sz val="9"/>
      <name val="Meiryo UI"/>
      <family val="3"/>
      <charset val="128"/>
    </font>
    <font>
      <sz val="35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92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2" fillId="0" borderId="10" xfId="0" applyFont="1" applyBorder="1">
      <alignment vertical="center"/>
    </xf>
    <xf numFmtId="0" fontId="2" fillId="0" borderId="11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18" xfId="0" applyFont="1" applyBorder="1">
      <alignment vertical="center"/>
    </xf>
    <xf numFmtId="0" fontId="4" fillId="0" borderId="26" xfId="0" applyFont="1" applyBorder="1">
      <alignment vertical="center"/>
    </xf>
    <xf numFmtId="0" fontId="2" fillId="0" borderId="28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" fillId="0" borderId="16" xfId="0" applyFont="1" applyBorder="1">
      <alignment vertical="center"/>
    </xf>
    <xf numFmtId="0" fontId="2" fillId="0" borderId="0" xfId="0" applyFont="1">
      <alignment vertical="center"/>
    </xf>
    <xf numFmtId="0" fontId="2" fillId="0" borderId="29" xfId="0" applyFont="1" applyBorder="1">
      <alignment vertical="center"/>
    </xf>
    <xf numFmtId="0" fontId="2" fillId="0" borderId="22" xfId="0" applyFont="1" applyBorder="1">
      <alignment vertical="center"/>
    </xf>
    <xf numFmtId="0" fontId="2" fillId="0" borderId="24" xfId="0" applyFont="1" applyBorder="1">
      <alignment vertical="center"/>
    </xf>
    <xf numFmtId="0" fontId="2" fillId="0" borderId="12" xfId="0" applyFont="1" applyBorder="1">
      <alignment vertical="center"/>
    </xf>
    <xf numFmtId="0" fontId="4" fillId="0" borderId="2" xfId="0" applyFont="1" applyBorder="1">
      <alignment vertical="center"/>
    </xf>
    <xf numFmtId="0" fontId="2" fillId="0" borderId="19" xfId="0" applyFont="1" applyBorder="1">
      <alignment vertical="center"/>
    </xf>
    <xf numFmtId="0" fontId="3" fillId="0" borderId="6" xfId="0" applyFont="1" applyBorder="1" applyAlignment="1">
      <alignment horizontal="center" vertical="center"/>
    </xf>
    <xf numFmtId="0" fontId="12" fillId="0" borderId="16" xfId="0" applyFont="1" applyBorder="1">
      <alignment vertical="center"/>
    </xf>
    <xf numFmtId="0" fontId="12" fillId="0" borderId="29" xfId="0" applyFont="1" applyBorder="1">
      <alignment vertical="center"/>
    </xf>
    <xf numFmtId="0" fontId="12" fillId="0" borderId="24" xfId="0" applyFont="1" applyBorder="1">
      <alignment vertical="center"/>
    </xf>
    <xf numFmtId="0" fontId="12" fillId="0" borderId="19" xfId="0" applyFont="1" applyBorder="1">
      <alignment vertical="center"/>
    </xf>
    <xf numFmtId="0" fontId="5" fillId="0" borderId="0" xfId="0" applyFont="1">
      <alignment vertical="center"/>
    </xf>
    <xf numFmtId="0" fontId="12" fillId="0" borderId="27" xfId="0" applyFont="1" applyBorder="1">
      <alignment vertical="center"/>
    </xf>
    <xf numFmtId="0" fontId="2" fillId="0" borderId="17" xfId="0" applyFont="1" applyBorder="1">
      <alignment vertical="center"/>
    </xf>
    <xf numFmtId="0" fontId="4" fillId="0" borderId="22" xfId="0" applyFont="1" applyBorder="1">
      <alignment vertical="center"/>
    </xf>
    <xf numFmtId="0" fontId="4" fillId="0" borderId="4" xfId="0" applyFont="1" applyBorder="1">
      <alignment vertical="center"/>
    </xf>
    <xf numFmtId="0" fontId="15" fillId="0" borderId="7" xfId="0" applyFont="1" applyBorder="1">
      <alignment vertical="center"/>
    </xf>
    <xf numFmtId="0" fontId="4" fillId="0" borderId="17" xfId="0" applyFont="1" applyBorder="1">
      <alignment vertical="center"/>
    </xf>
    <xf numFmtId="0" fontId="17" fillId="0" borderId="8" xfId="0" applyFont="1" applyBorder="1">
      <alignment vertical="center"/>
    </xf>
    <xf numFmtId="0" fontId="20" fillId="0" borderId="0" xfId="0" applyFont="1" applyAlignment="1">
      <alignment horizontal="left" wrapText="1"/>
    </xf>
    <xf numFmtId="0" fontId="19" fillId="0" borderId="0" xfId="0" applyFont="1" applyAlignment="1">
      <alignment horizontal="left" vertical="top"/>
    </xf>
    <xf numFmtId="0" fontId="21" fillId="0" borderId="0" xfId="0" applyFont="1" applyAlignment="1">
      <alignment horizontal="right" vertical="top" wrapText="1"/>
    </xf>
    <xf numFmtId="0" fontId="23" fillId="0" borderId="0" xfId="0" applyFont="1" applyAlignment="1">
      <alignment horizontal="left" wrapText="1"/>
    </xf>
    <xf numFmtId="0" fontId="20" fillId="0" borderId="0" xfId="0" applyFont="1" applyAlignment="1">
      <alignment horizontal="center" vertical="center"/>
    </xf>
    <xf numFmtId="0" fontId="22" fillId="0" borderId="0" xfId="0" applyFont="1" applyAlignment="1">
      <alignment horizontal="right" vertical="center" wrapText="1"/>
    </xf>
    <xf numFmtId="0" fontId="4" fillId="0" borderId="0" xfId="0" applyFont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0" fontId="4" fillId="0" borderId="22" xfId="0" applyFont="1" applyBorder="1" applyAlignment="1">
      <alignment horizontal="right" vertical="center"/>
    </xf>
    <xf numFmtId="0" fontId="4" fillId="0" borderId="4" xfId="0" applyFont="1" applyBorder="1" applyAlignment="1">
      <alignment horizontal="right" vertical="center"/>
    </xf>
    <xf numFmtId="0" fontId="15" fillId="0" borderId="0" xfId="0" applyFont="1">
      <alignment vertical="center"/>
    </xf>
    <xf numFmtId="0" fontId="30" fillId="0" borderId="0" xfId="0" applyFont="1" applyAlignment="1">
      <alignment horizontal="center" vertical="center"/>
    </xf>
    <xf numFmtId="0" fontId="15" fillId="0" borderId="27" xfId="0" applyFont="1" applyBorder="1" applyProtection="1">
      <alignment vertical="center"/>
      <protection locked="0"/>
    </xf>
    <xf numFmtId="0" fontId="15" fillId="0" borderId="8" xfId="0" applyFont="1" applyBorder="1" applyProtection="1">
      <alignment vertical="center"/>
      <protection locked="0"/>
    </xf>
    <xf numFmtId="0" fontId="15" fillId="0" borderId="10" xfId="0" applyFont="1" applyBorder="1">
      <alignment vertical="center"/>
    </xf>
    <xf numFmtId="0" fontId="15" fillId="2" borderId="10" xfId="0" applyFont="1" applyFill="1" applyBorder="1" applyProtection="1">
      <alignment vertical="center"/>
      <protection locked="0"/>
    </xf>
    <xf numFmtId="0" fontId="15" fillId="0" borderId="11" xfId="0" applyFont="1" applyBorder="1">
      <alignment vertical="center"/>
    </xf>
    <xf numFmtId="0" fontId="30" fillId="0" borderId="6" xfId="0" applyFont="1" applyBorder="1" applyAlignment="1">
      <alignment horizontal="center" vertical="center"/>
    </xf>
    <xf numFmtId="0" fontId="15" fillId="0" borderId="16" xfId="0" applyFont="1" applyBorder="1">
      <alignment vertical="center"/>
    </xf>
    <xf numFmtId="0" fontId="15" fillId="0" borderId="20" xfId="0" applyFont="1" applyBorder="1" applyAlignment="1" applyProtection="1">
      <alignment horizontal="center" vertical="center"/>
      <protection locked="0"/>
    </xf>
    <xf numFmtId="0" fontId="15" fillId="0" borderId="17" xfId="0" applyFont="1" applyBorder="1" applyAlignment="1" applyProtection="1">
      <alignment horizontal="center" vertical="center"/>
    </xf>
    <xf numFmtId="0" fontId="15" fillId="0" borderId="17" xfId="0" applyFont="1" applyBorder="1" applyProtection="1">
      <alignment vertical="center"/>
    </xf>
    <xf numFmtId="0" fontId="15" fillId="0" borderId="16" xfId="0" applyFont="1" applyBorder="1" applyProtection="1">
      <alignment vertical="center"/>
    </xf>
    <xf numFmtId="0" fontId="16" fillId="0" borderId="17" xfId="0" applyFont="1" applyBorder="1" applyAlignment="1">
      <alignment horizontal="right" vertical="center"/>
    </xf>
    <xf numFmtId="0" fontId="16" fillId="2" borderId="17" xfId="0" applyFont="1" applyFill="1" applyBorder="1" applyProtection="1">
      <alignment vertical="center"/>
      <protection locked="0"/>
    </xf>
    <xf numFmtId="0" fontId="16" fillId="0" borderId="18" xfId="0" applyFont="1" applyBorder="1">
      <alignment vertical="center"/>
    </xf>
    <xf numFmtId="0" fontId="15" fillId="0" borderId="29" xfId="0" applyFont="1" applyBorder="1">
      <alignment vertical="center"/>
    </xf>
    <xf numFmtId="0" fontId="15" fillId="0" borderId="28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center" vertical="center"/>
    </xf>
    <xf numFmtId="0" fontId="15" fillId="0" borderId="24" xfId="0" applyFont="1" applyBorder="1">
      <alignment vertical="center"/>
    </xf>
    <xf numFmtId="0" fontId="15" fillId="0" borderId="25" xfId="0" applyFont="1" applyBorder="1" applyAlignment="1" applyProtection="1">
      <alignment horizontal="center" vertical="center"/>
    </xf>
    <xf numFmtId="0" fontId="15" fillId="0" borderId="22" xfId="0" applyFont="1" applyBorder="1" applyProtection="1">
      <alignment vertical="center"/>
    </xf>
    <xf numFmtId="0" fontId="15" fillId="0" borderId="24" xfId="0" applyFont="1" applyBorder="1" applyProtection="1">
      <alignment vertical="center"/>
    </xf>
    <xf numFmtId="0" fontId="16" fillId="0" borderId="22" xfId="0" applyFont="1" applyBorder="1" applyAlignment="1">
      <alignment horizontal="right" vertical="center"/>
    </xf>
    <xf numFmtId="0" fontId="16" fillId="2" borderId="22" xfId="0" applyFont="1" applyFill="1" applyBorder="1" applyProtection="1">
      <alignment vertical="center"/>
      <protection locked="0"/>
    </xf>
    <xf numFmtId="0" fontId="16" fillId="0" borderId="26" xfId="0" applyFont="1" applyBorder="1">
      <alignment vertical="center"/>
    </xf>
    <xf numFmtId="0" fontId="15" fillId="0" borderId="20" xfId="0" applyFont="1" applyBorder="1" applyAlignment="1" applyProtection="1">
      <alignment horizontal="right" vertical="center"/>
      <protection locked="0"/>
    </xf>
    <xf numFmtId="0" fontId="15" fillId="0" borderId="17" xfId="0" applyFont="1" applyBorder="1" applyAlignment="1" applyProtection="1">
      <alignment horizontal="right" vertical="center"/>
    </xf>
    <xf numFmtId="0" fontId="15" fillId="0" borderId="0" xfId="0" applyFont="1" applyProtection="1">
      <alignment vertical="center"/>
    </xf>
    <xf numFmtId="0" fontId="15" fillId="0" borderId="29" xfId="0" applyFont="1" applyBorder="1" applyProtection="1">
      <alignment vertical="center"/>
    </xf>
    <xf numFmtId="0" fontId="16" fillId="0" borderId="0" xfId="0" applyFont="1" applyAlignment="1">
      <alignment horizontal="right" vertical="center"/>
    </xf>
    <xf numFmtId="0" fontId="16" fillId="2" borderId="0" xfId="0" applyFont="1" applyFill="1" applyProtection="1">
      <alignment vertical="center"/>
      <protection locked="0"/>
    </xf>
    <xf numFmtId="0" fontId="16" fillId="0" borderId="2" xfId="0" applyFont="1" applyBorder="1">
      <alignment vertical="center"/>
    </xf>
    <xf numFmtId="0" fontId="15" fillId="0" borderId="28" xfId="0" applyFont="1" applyBorder="1" applyAlignment="1" applyProtection="1">
      <alignment horizontal="right" vertical="center"/>
      <protection locked="0"/>
    </xf>
    <xf numFmtId="0" fontId="15" fillId="0" borderId="0" xfId="0" applyFont="1" applyAlignment="1" applyProtection="1">
      <alignment horizontal="right" vertical="center"/>
    </xf>
    <xf numFmtId="0" fontId="15" fillId="0" borderId="28" xfId="0" applyFont="1" applyBorder="1" applyAlignment="1" applyProtection="1">
      <alignment horizontal="center" vertical="center"/>
    </xf>
    <xf numFmtId="0" fontId="15" fillId="0" borderId="19" xfId="0" applyFont="1" applyBorder="1">
      <alignment vertical="center"/>
    </xf>
    <xf numFmtId="0" fontId="15" fillId="0" borderId="21" xfId="0" applyFont="1" applyBorder="1" applyAlignment="1" applyProtection="1">
      <alignment horizontal="center" vertical="center"/>
    </xf>
    <xf numFmtId="0" fontId="15" fillId="0" borderId="12" xfId="0" applyFont="1" applyBorder="1" applyProtection="1">
      <alignment vertical="center"/>
    </xf>
    <xf numFmtId="0" fontId="15" fillId="0" borderId="19" xfId="0" applyFont="1" applyBorder="1" applyProtection="1">
      <alignment vertical="center"/>
    </xf>
    <xf numFmtId="0" fontId="16" fillId="0" borderId="4" xfId="0" applyFont="1" applyBorder="1" applyAlignment="1">
      <alignment horizontal="right" vertical="center"/>
    </xf>
    <xf numFmtId="0" fontId="16" fillId="2" borderId="4" xfId="0" applyFont="1" applyFill="1" applyBorder="1" applyProtection="1">
      <alignment vertical="center"/>
      <protection locked="0"/>
    </xf>
    <xf numFmtId="0" fontId="16" fillId="0" borderId="5" xfId="0" applyFont="1" applyBorder="1">
      <alignment vertical="center"/>
    </xf>
    <xf numFmtId="0" fontId="5" fillId="0" borderId="0" xfId="0" applyFont="1" applyAlignment="1">
      <alignment vertical="center"/>
    </xf>
    <xf numFmtId="0" fontId="11" fillId="0" borderId="30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10" xfId="0" applyFont="1" applyBorder="1" applyAlignment="1" applyProtection="1">
      <alignment horizontal="right" vertical="center"/>
    </xf>
    <xf numFmtId="0" fontId="26" fillId="0" borderId="0" xfId="0" applyFont="1" applyAlignment="1">
      <alignment horizontal="center" vertical="center"/>
    </xf>
    <xf numFmtId="0" fontId="30" fillId="0" borderId="30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15" fillId="2" borderId="20" xfId="0" applyFont="1" applyFill="1" applyBorder="1" applyAlignment="1" applyProtection="1">
      <alignment vertical="center" shrinkToFit="1"/>
      <protection locked="0"/>
    </xf>
    <xf numFmtId="0" fontId="15" fillId="2" borderId="17" xfId="0" applyFont="1" applyFill="1" applyBorder="1" applyAlignment="1" applyProtection="1">
      <alignment vertical="center" shrinkToFit="1"/>
      <protection locked="0"/>
    </xf>
    <xf numFmtId="0" fontId="15" fillId="2" borderId="18" xfId="0" applyFont="1" applyFill="1" applyBorder="1" applyAlignment="1" applyProtection="1">
      <alignment vertical="center" shrinkToFit="1"/>
      <protection locked="0"/>
    </xf>
    <xf numFmtId="0" fontId="15" fillId="2" borderId="25" xfId="0" applyFont="1" applyFill="1" applyBorder="1" applyAlignment="1" applyProtection="1">
      <alignment vertical="center" shrinkToFit="1"/>
      <protection locked="0"/>
    </xf>
    <xf numFmtId="0" fontId="15" fillId="2" borderId="22" xfId="0" applyFont="1" applyFill="1" applyBorder="1" applyAlignment="1" applyProtection="1">
      <alignment vertical="center" shrinkToFit="1"/>
      <protection locked="0"/>
    </xf>
    <xf numFmtId="0" fontId="15" fillId="2" borderId="26" xfId="0" applyFont="1" applyFill="1" applyBorder="1" applyAlignment="1" applyProtection="1">
      <alignment vertical="center" shrinkToFit="1"/>
      <protection locked="0"/>
    </xf>
    <xf numFmtId="0" fontId="32" fillId="0" borderId="0" xfId="0" applyFont="1" applyAlignment="1">
      <alignment vertical="top" wrapText="1"/>
    </xf>
    <xf numFmtId="0" fontId="32" fillId="0" borderId="0" xfId="0" applyFont="1" applyAlignment="1">
      <alignment vertical="top"/>
    </xf>
    <xf numFmtId="0" fontId="33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30" fillId="0" borderId="3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49" fontId="15" fillId="2" borderId="20" xfId="0" applyNumberFormat="1" applyFont="1" applyFill="1" applyBorder="1" applyAlignment="1" applyProtection="1">
      <alignment vertical="center"/>
      <protection locked="0"/>
    </xf>
    <xf numFmtId="49" fontId="15" fillId="2" borderId="17" xfId="0" applyNumberFormat="1" applyFont="1" applyFill="1" applyBorder="1" applyAlignment="1" applyProtection="1">
      <alignment vertical="center"/>
      <protection locked="0"/>
    </xf>
    <xf numFmtId="49" fontId="15" fillId="2" borderId="18" xfId="0" applyNumberFormat="1" applyFont="1" applyFill="1" applyBorder="1" applyAlignment="1" applyProtection="1">
      <alignment vertical="center"/>
      <protection locked="0"/>
    </xf>
    <xf numFmtId="49" fontId="15" fillId="2" borderId="21" xfId="0" applyNumberFormat="1" applyFont="1" applyFill="1" applyBorder="1" applyAlignment="1" applyProtection="1">
      <alignment vertical="center"/>
      <protection locked="0"/>
    </xf>
    <xf numFmtId="49" fontId="15" fillId="2" borderId="4" xfId="0" applyNumberFormat="1" applyFont="1" applyFill="1" applyBorder="1" applyAlignment="1" applyProtection="1">
      <alignment vertical="center"/>
      <protection locked="0"/>
    </xf>
    <xf numFmtId="49" fontId="15" fillId="2" borderId="5" xfId="0" applyNumberFormat="1" applyFont="1" applyFill="1" applyBorder="1" applyAlignment="1" applyProtection="1">
      <alignment vertical="center"/>
      <protection locked="0"/>
    </xf>
    <xf numFmtId="0" fontId="16" fillId="0" borderId="20" xfId="0" applyFont="1" applyBorder="1" applyAlignment="1">
      <alignment horizontal="right" vertical="center"/>
    </xf>
    <xf numFmtId="0" fontId="16" fillId="0" borderId="28" xfId="0" applyFont="1" applyBorder="1" applyAlignment="1">
      <alignment horizontal="right" vertical="center"/>
    </xf>
    <xf numFmtId="0" fontId="16" fillId="2" borderId="17" xfId="0" applyFont="1" applyFill="1" applyBorder="1" applyAlignment="1" applyProtection="1">
      <alignment horizontal="right" vertical="center"/>
      <protection locked="0"/>
    </xf>
    <xf numFmtId="0" fontId="16" fillId="2" borderId="0" xfId="0" applyFont="1" applyFill="1" applyAlignment="1" applyProtection="1">
      <alignment horizontal="right" vertical="center"/>
      <protection locked="0"/>
    </xf>
    <xf numFmtId="0" fontId="16" fillId="0" borderId="16" xfId="0" applyFont="1" applyBorder="1" applyAlignment="1">
      <alignment horizontal="left" vertical="center"/>
    </xf>
    <xf numFmtId="0" fontId="16" fillId="0" borderId="29" xfId="0" applyFont="1" applyBorder="1" applyAlignment="1">
      <alignment horizontal="left" vertical="center"/>
    </xf>
    <xf numFmtId="0" fontId="15" fillId="2" borderId="10" xfId="0" applyFont="1" applyFill="1" applyBorder="1" applyAlignment="1" applyProtection="1">
      <alignment vertical="center" shrinkToFit="1"/>
      <protection locked="0"/>
    </xf>
    <xf numFmtId="0" fontId="15" fillId="2" borderId="11" xfId="0" applyFont="1" applyFill="1" applyBorder="1" applyAlignment="1" applyProtection="1">
      <alignment vertical="center" shrinkToFit="1"/>
      <protection locked="0"/>
    </xf>
    <xf numFmtId="0" fontId="30" fillId="0" borderId="1" xfId="0" applyFont="1" applyBorder="1" applyAlignment="1">
      <alignment horizontal="center" vertical="center"/>
    </xf>
    <xf numFmtId="0" fontId="16" fillId="0" borderId="12" xfId="0" applyFont="1" applyBorder="1" applyAlignment="1" applyProtection="1">
      <alignment vertical="center"/>
    </xf>
    <xf numFmtId="0" fontId="16" fillId="0" borderId="19" xfId="0" applyFont="1" applyBorder="1" applyAlignment="1">
      <alignment horizontal="left" vertical="center"/>
    </xf>
    <xf numFmtId="0" fontId="15" fillId="0" borderId="12" xfId="0" applyFont="1" applyBorder="1" applyAlignment="1" applyProtection="1">
      <alignment horizontal="right" vertical="center"/>
    </xf>
    <xf numFmtId="0" fontId="15" fillId="0" borderId="17" xfId="0" applyFont="1" applyBorder="1" applyAlignment="1">
      <alignment horizontal="left" vertical="center"/>
    </xf>
    <xf numFmtId="0" fontId="15" fillId="0" borderId="16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29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19" xfId="0" applyFont="1" applyBorder="1" applyAlignment="1">
      <alignment horizontal="left" vertical="center"/>
    </xf>
    <xf numFmtId="0" fontId="15" fillId="0" borderId="22" xfId="0" applyFont="1" applyBorder="1" applyAlignment="1">
      <alignment horizontal="left" vertical="center"/>
    </xf>
    <xf numFmtId="0" fontId="15" fillId="0" borderId="24" xfId="0" applyFont="1" applyBorder="1" applyAlignment="1">
      <alignment horizontal="left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0" xfId="0" applyFont="1" applyAlignment="1"/>
    <xf numFmtId="0" fontId="16" fillId="0" borderId="24" xfId="0" applyFont="1" applyBorder="1" applyAlignment="1">
      <alignment horizontal="left" vertical="center"/>
    </xf>
    <xf numFmtId="0" fontId="16" fillId="2" borderId="28" xfId="0" applyFont="1" applyFill="1" applyBorder="1" applyAlignment="1" applyProtection="1">
      <alignment horizontal="right" vertical="center"/>
      <protection locked="0"/>
    </xf>
    <xf numFmtId="0" fontId="16" fillId="2" borderId="25" xfId="0" applyFont="1" applyFill="1" applyBorder="1" applyAlignment="1" applyProtection="1">
      <alignment horizontal="right" vertical="center"/>
      <protection locked="0"/>
    </xf>
    <xf numFmtId="0" fontId="16" fillId="2" borderId="22" xfId="0" applyFont="1" applyFill="1" applyBorder="1" applyAlignment="1" applyProtection="1">
      <alignment horizontal="right" vertical="center"/>
      <protection locked="0"/>
    </xf>
    <xf numFmtId="0" fontId="16" fillId="0" borderId="0" xfId="0" applyFont="1" applyAlignment="1">
      <alignment horizontal="right" vertical="center"/>
    </xf>
    <xf numFmtId="0" fontId="16" fillId="2" borderId="17" xfId="0" applyFont="1" applyFill="1" applyBorder="1" applyAlignment="1" applyProtection="1">
      <alignment vertical="center"/>
      <protection locked="0"/>
    </xf>
    <xf numFmtId="0" fontId="16" fillId="2" borderId="0" xfId="0" applyFont="1" applyFill="1" applyAlignment="1" applyProtection="1">
      <alignment vertical="center"/>
      <protection locked="0"/>
    </xf>
    <xf numFmtId="0" fontId="16" fillId="2" borderId="22" xfId="0" applyFont="1" applyFill="1" applyBorder="1" applyAlignment="1" applyProtection="1">
      <alignment vertical="center"/>
      <protection locked="0"/>
    </xf>
    <xf numFmtId="0" fontId="16" fillId="0" borderId="22" xfId="0" applyFont="1" applyBorder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15" fillId="0" borderId="22" xfId="0" applyFont="1" applyBorder="1" applyAlignment="1" applyProtection="1">
      <alignment vertical="center"/>
    </xf>
    <xf numFmtId="0" fontId="16" fillId="0" borderId="20" xfId="0" applyFont="1" applyBorder="1" applyAlignment="1" applyProtection="1">
      <alignment horizontal="left"/>
      <protection locked="0"/>
    </xf>
    <xf numFmtId="0" fontId="16" fillId="0" borderId="28" xfId="0" applyFont="1" applyBorder="1" applyAlignment="1" applyProtection="1">
      <alignment horizontal="left"/>
      <protection locked="0"/>
    </xf>
    <xf numFmtId="0" fontId="16" fillId="0" borderId="25" xfId="0" applyFont="1" applyBorder="1" applyAlignment="1" applyProtection="1">
      <alignment horizontal="left"/>
      <protection locked="0"/>
    </xf>
    <xf numFmtId="0" fontId="16" fillId="0" borderId="2" xfId="0" applyFont="1" applyBorder="1" applyAlignment="1">
      <alignment vertical="center"/>
    </xf>
    <xf numFmtId="0" fontId="16" fillId="0" borderId="21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vertical="center"/>
    </xf>
    <xf numFmtId="0" fontId="30" fillId="0" borderId="27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49" fontId="36" fillId="2" borderId="20" xfId="0" applyNumberFormat="1" applyFont="1" applyFill="1" applyBorder="1" applyAlignment="1" applyProtection="1">
      <alignment horizontal="left" vertical="center"/>
      <protection locked="0"/>
    </xf>
    <xf numFmtId="49" fontId="36" fillId="2" borderId="17" xfId="0" applyNumberFormat="1" applyFont="1" applyFill="1" applyBorder="1" applyAlignment="1" applyProtection="1">
      <alignment horizontal="left" vertical="center"/>
      <protection locked="0"/>
    </xf>
    <xf numFmtId="49" fontId="36" fillId="2" borderId="16" xfId="0" applyNumberFormat="1" applyFont="1" applyFill="1" applyBorder="1" applyAlignment="1" applyProtection="1">
      <alignment horizontal="left" vertical="center"/>
      <protection locked="0"/>
    </xf>
    <xf numFmtId="49" fontId="36" fillId="2" borderId="28" xfId="0" applyNumberFormat="1" applyFont="1" applyFill="1" applyBorder="1" applyAlignment="1" applyProtection="1">
      <alignment horizontal="left" vertical="center"/>
      <protection locked="0"/>
    </xf>
    <xf numFmtId="49" fontId="36" fillId="2" borderId="0" xfId="0" applyNumberFormat="1" applyFont="1" applyFill="1" applyAlignment="1" applyProtection="1">
      <alignment horizontal="left" vertical="center"/>
      <protection locked="0"/>
    </xf>
    <xf numFmtId="49" fontId="36" fillId="2" borderId="29" xfId="0" applyNumberFormat="1" applyFont="1" applyFill="1" applyBorder="1" applyAlignment="1" applyProtection="1">
      <alignment horizontal="left" vertical="center"/>
      <protection locked="0"/>
    </xf>
    <xf numFmtId="49" fontId="36" fillId="2" borderId="25" xfId="0" applyNumberFormat="1" applyFont="1" applyFill="1" applyBorder="1" applyAlignment="1" applyProtection="1">
      <alignment horizontal="left" vertical="center"/>
      <protection locked="0"/>
    </xf>
    <xf numFmtId="49" fontId="36" fillId="2" borderId="22" xfId="0" applyNumberFormat="1" applyFont="1" applyFill="1" applyBorder="1" applyAlignment="1" applyProtection="1">
      <alignment horizontal="left" vertical="center"/>
      <protection locked="0"/>
    </xf>
    <xf numFmtId="49" fontId="36" fillId="2" borderId="24" xfId="0" applyNumberFormat="1" applyFont="1" applyFill="1" applyBorder="1" applyAlignment="1" applyProtection="1">
      <alignment horizontal="left" vertical="center"/>
      <protection locked="0"/>
    </xf>
    <xf numFmtId="49" fontId="36" fillId="2" borderId="21" xfId="0" applyNumberFormat="1" applyFont="1" applyFill="1" applyBorder="1" applyAlignment="1" applyProtection="1">
      <alignment horizontal="left" vertical="center"/>
      <protection locked="0"/>
    </xf>
    <xf numFmtId="49" fontId="36" fillId="2" borderId="4" xfId="0" applyNumberFormat="1" applyFont="1" applyFill="1" applyBorder="1" applyAlignment="1" applyProtection="1">
      <alignment horizontal="left" vertical="center"/>
      <protection locked="0"/>
    </xf>
    <xf numFmtId="49" fontId="36" fillId="2" borderId="19" xfId="0" applyNumberFormat="1" applyFont="1" applyFill="1" applyBorder="1" applyAlignment="1" applyProtection="1">
      <alignment horizontal="left" vertical="center"/>
      <protection locked="0"/>
    </xf>
    <xf numFmtId="0" fontId="16" fillId="0" borderId="0" xfId="0" applyFont="1" applyAlignment="1">
      <alignment vertical="center"/>
    </xf>
    <xf numFmtId="0" fontId="16" fillId="0" borderId="22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5" fillId="0" borderId="20" xfId="0" applyFont="1" applyBorder="1" applyAlignment="1" applyProtection="1">
      <alignment vertical="center"/>
      <protection locked="0"/>
    </xf>
    <xf numFmtId="0" fontId="15" fillId="0" borderId="28" xfId="0" applyFont="1" applyBorder="1" applyAlignment="1" applyProtection="1">
      <alignment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5" fillId="0" borderId="21" xfId="0" applyFont="1" applyBorder="1" applyAlignment="1" applyProtection="1">
      <alignment vertical="center"/>
      <protection locked="0"/>
    </xf>
    <xf numFmtId="0" fontId="16" fillId="0" borderId="17" xfId="0" applyFont="1" applyBorder="1" applyAlignment="1">
      <alignment vertical="center"/>
    </xf>
    <xf numFmtId="0" fontId="30" fillId="0" borderId="6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top" wrapText="1"/>
    </xf>
    <xf numFmtId="0" fontId="15" fillId="0" borderId="0" xfId="0" applyFont="1" applyAlignment="1">
      <alignment vertical="top" wrapText="1"/>
    </xf>
    <xf numFmtId="0" fontId="15" fillId="0" borderId="7" xfId="0" applyFont="1" applyBorder="1" applyAlignment="1">
      <alignment vertical="center"/>
    </xf>
    <xf numFmtId="0" fontId="15" fillId="2" borderId="10" xfId="0" applyFont="1" applyFill="1" applyBorder="1" applyAlignment="1" applyProtection="1">
      <alignment vertical="center"/>
      <protection locked="0"/>
    </xf>
    <xf numFmtId="0" fontId="15" fillId="0" borderId="7" xfId="0" applyFont="1" applyBorder="1" applyAlignment="1" applyProtection="1">
      <alignment vertical="center"/>
      <protection locked="0"/>
    </xf>
    <xf numFmtId="0" fontId="15" fillId="0" borderId="29" xfId="0" applyFont="1" applyBorder="1" applyProtection="1">
      <alignment vertical="center"/>
    </xf>
    <xf numFmtId="0" fontId="16" fillId="2" borderId="21" xfId="0" applyFont="1" applyFill="1" applyBorder="1" applyAlignment="1" applyProtection="1">
      <alignment horizontal="right" vertical="center"/>
      <protection locked="0"/>
    </xf>
    <xf numFmtId="0" fontId="16" fillId="2" borderId="4" xfId="0" applyFont="1" applyFill="1" applyBorder="1" applyAlignment="1" applyProtection="1">
      <alignment horizontal="right" vertical="center"/>
      <protection locked="0"/>
    </xf>
    <xf numFmtId="0" fontId="2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2" fillId="0" borderId="22" xfId="0" applyFont="1" applyBorder="1" applyAlignment="1">
      <alignment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28" xfId="0" applyFont="1" applyBorder="1" applyAlignment="1">
      <alignment horizontal="right" vertical="center"/>
    </xf>
    <xf numFmtId="0" fontId="4" fillId="0" borderId="21" xfId="0" applyFont="1" applyBorder="1" applyAlignment="1">
      <alignment horizontal="right" vertical="center"/>
    </xf>
    <xf numFmtId="0" fontId="4" fillId="0" borderId="4" xfId="0" applyFont="1" applyBorder="1" applyAlignment="1">
      <alignment horizontal="right" vertical="center"/>
    </xf>
    <xf numFmtId="0" fontId="4" fillId="0" borderId="4" xfId="0" applyFont="1" applyBorder="1" applyAlignment="1">
      <alignment vertical="center"/>
    </xf>
    <xf numFmtId="0" fontId="4" fillId="0" borderId="29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2" fillId="0" borderId="12" xfId="0" applyFont="1" applyBorder="1" applyAlignment="1">
      <alignment horizontal="right" vertical="center"/>
    </xf>
    <xf numFmtId="0" fontId="18" fillId="0" borderId="20" xfId="0" applyFont="1" applyBorder="1" applyAlignment="1">
      <alignment horizontal="left" vertical="center"/>
    </xf>
    <xf numFmtId="0" fontId="18" fillId="0" borderId="28" xfId="0" applyFont="1" applyBorder="1" applyAlignment="1">
      <alignment horizontal="left" vertical="center"/>
    </xf>
    <xf numFmtId="0" fontId="18" fillId="0" borderId="21" xfId="0" applyFont="1" applyBorder="1" applyAlignment="1">
      <alignment horizontal="left" vertical="center"/>
    </xf>
    <xf numFmtId="0" fontId="4" fillId="0" borderId="17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5" fillId="0" borderId="20" xfId="0" applyFont="1" applyBorder="1" applyAlignment="1">
      <alignment horizontal="left" vertical="center"/>
    </xf>
    <xf numFmtId="0" fontId="25" fillId="0" borderId="17" xfId="0" applyFont="1" applyBorder="1" applyAlignment="1">
      <alignment horizontal="left" vertical="center"/>
    </xf>
    <xf numFmtId="0" fontId="25" fillId="0" borderId="16" xfId="0" applyFont="1" applyBorder="1" applyAlignment="1">
      <alignment horizontal="left" vertical="center"/>
    </xf>
    <xf numFmtId="0" fontId="25" fillId="0" borderId="28" xfId="0" applyFont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5" fillId="0" borderId="29" xfId="0" applyFont="1" applyBorder="1" applyAlignment="1">
      <alignment horizontal="left" vertical="center"/>
    </xf>
    <xf numFmtId="0" fontId="25" fillId="0" borderId="21" xfId="0" applyFont="1" applyBorder="1" applyAlignment="1">
      <alignment horizontal="left" vertical="center"/>
    </xf>
    <xf numFmtId="0" fontId="25" fillId="0" borderId="4" xfId="0" applyFont="1" applyBorder="1" applyAlignment="1">
      <alignment horizontal="left" vertical="center"/>
    </xf>
    <xf numFmtId="0" fontId="25" fillId="0" borderId="19" xfId="0" applyFont="1" applyBorder="1" applyAlignment="1">
      <alignment horizontal="left" vertical="center"/>
    </xf>
    <xf numFmtId="0" fontId="17" fillId="0" borderId="20" xfId="0" applyFont="1" applyBorder="1" applyAlignment="1">
      <alignment vertical="center"/>
    </xf>
    <xf numFmtId="0" fontId="17" fillId="0" borderId="28" xfId="0" applyFont="1" applyBorder="1" applyAlignment="1">
      <alignment vertical="center"/>
    </xf>
    <xf numFmtId="0" fontId="17" fillId="0" borderId="21" xfId="0" applyFont="1" applyBorder="1" applyAlignment="1">
      <alignment vertical="center"/>
    </xf>
    <xf numFmtId="0" fontId="4" fillId="0" borderId="25" xfId="0" applyFont="1" applyBorder="1" applyAlignment="1">
      <alignment horizontal="right" vertical="center"/>
    </xf>
    <xf numFmtId="0" fontId="4" fillId="0" borderId="22" xfId="0" applyFont="1" applyBorder="1" applyAlignment="1">
      <alignment horizontal="right" vertical="center"/>
    </xf>
    <xf numFmtId="0" fontId="4" fillId="0" borderId="24" xfId="0" applyFont="1" applyBorder="1" applyAlignment="1">
      <alignment horizontal="left" vertical="center"/>
    </xf>
    <xf numFmtId="0" fontId="2" fillId="0" borderId="10" xfId="0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18" fillId="0" borderId="25" xfId="0" applyFont="1" applyBorder="1" applyAlignment="1">
      <alignment horizontal="left" vertical="center"/>
    </xf>
    <xf numFmtId="0" fontId="17" fillId="0" borderId="20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25" fillId="0" borderId="25" xfId="0" applyFont="1" applyBorder="1" applyAlignment="1">
      <alignment horizontal="left" vertical="center"/>
    </xf>
    <xf numFmtId="0" fontId="25" fillId="0" borderId="22" xfId="0" applyFont="1" applyBorder="1" applyAlignment="1">
      <alignment horizontal="left" vertical="center"/>
    </xf>
    <xf numFmtId="0" fontId="25" fillId="0" borderId="24" xfId="0" applyFont="1" applyBorder="1" applyAlignment="1">
      <alignment horizontal="left" vertical="center"/>
    </xf>
    <xf numFmtId="0" fontId="17" fillId="0" borderId="25" xfId="0" applyFont="1" applyBorder="1" applyAlignment="1">
      <alignment vertical="center"/>
    </xf>
    <xf numFmtId="0" fontId="4" fillId="0" borderId="20" xfId="0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0" fontId="2" fillId="0" borderId="29" xfId="0" applyFont="1" applyBorder="1" applyAlignment="1">
      <alignment vertical="center"/>
    </xf>
    <xf numFmtId="0" fontId="17" fillId="0" borderId="20" xfId="0" applyFont="1" applyBorder="1" applyAlignment="1" applyProtection="1">
      <alignment horizontal="center" vertical="center"/>
    </xf>
    <xf numFmtId="0" fontId="17" fillId="0" borderId="17" xfId="0" applyFont="1" applyBorder="1" applyAlignment="1" applyProtection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2" fillId="0" borderId="20" xfId="0" applyFont="1" applyBorder="1" applyAlignment="1">
      <alignment vertical="center" shrinkToFit="1"/>
    </xf>
    <xf numFmtId="0" fontId="2" fillId="0" borderId="17" xfId="0" applyFont="1" applyBorder="1" applyAlignment="1">
      <alignment vertical="center" shrinkToFit="1"/>
    </xf>
    <xf numFmtId="0" fontId="2" fillId="0" borderId="18" xfId="0" applyFont="1" applyBorder="1" applyAlignment="1">
      <alignment vertical="center" shrinkToFit="1"/>
    </xf>
    <xf numFmtId="0" fontId="2" fillId="0" borderId="25" xfId="0" applyFont="1" applyBorder="1" applyAlignment="1">
      <alignment vertical="center" shrinkToFit="1"/>
    </xf>
    <xf numFmtId="0" fontId="2" fillId="0" borderId="22" xfId="0" applyFont="1" applyBorder="1" applyAlignment="1">
      <alignment vertical="center" shrinkToFit="1"/>
    </xf>
    <xf numFmtId="0" fontId="2" fillId="0" borderId="26" xfId="0" applyFont="1" applyBorder="1" applyAlignment="1">
      <alignment vertical="center" shrinkToFit="1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top"/>
    </xf>
    <xf numFmtId="0" fontId="3" fillId="0" borderId="16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vertical="center"/>
    </xf>
    <xf numFmtId="49" fontId="2" fillId="0" borderId="17" xfId="0" applyNumberFormat="1" applyFont="1" applyBorder="1" applyAlignment="1">
      <alignment vertical="center"/>
    </xf>
    <xf numFmtId="49" fontId="2" fillId="0" borderId="18" xfId="0" applyNumberFormat="1" applyFont="1" applyBorder="1" applyAlignment="1">
      <alignment vertical="center"/>
    </xf>
    <xf numFmtId="49" fontId="2" fillId="0" borderId="21" xfId="0" applyNumberFormat="1" applyFont="1" applyBorder="1" applyAlignment="1">
      <alignment vertical="center"/>
    </xf>
    <xf numFmtId="49" fontId="2" fillId="0" borderId="4" xfId="0" applyNumberFormat="1" applyFont="1" applyBorder="1" applyAlignment="1">
      <alignment vertical="center"/>
    </xf>
    <xf numFmtId="49" fontId="2" fillId="0" borderId="5" xfId="0" applyNumberFormat="1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0" fontId="2" fillId="0" borderId="30" xfId="0" applyFont="1" applyBorder="1" applyAlignment="1">
      <alignment vertical="center" shrinkToFit="1"/>
    </xf>
    <xf numFmtId="0" fontId="2" fillId="0" borderId="10" xfId="0" applyFont="1" applyBorder="1" applyAlignment="1">
      <alignment vertical="center" shrinkToFit="1"/>
    </xf>
    <xf numFmtId="0" fontId="2" fillId="0" borderId="11" xfId="0" applyFont="1" applyBorder="1" applyAlignment="1">
      <alignment vertical="center" shrinkToFit="1"/>
    </xf>
    <xf numFmtId="0" fontId="9" fillId="0" borderId="0" xfId="0" applyFont="1" applyAlignment="1">
      <alignment horizontal="center" vertical="center"/>
    </xf>
    <xf numFmtId="0" fontId="3" fillId="0" borderId="0" xfId="0" applyFont="1" applyAlignment="1"/>
    <xf numFmtId="0" fontId="3" fillId="0" borderId="6" xfId="0" applyFont="1" applyBorder="1" applyAlignment="1">
      <alignment horizontal="center" vertical="center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 vertical="top" wrapTex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E98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checked="Checked" firstButton="1" fmlaLink="$L$18" lockText="1" noThreeD="1"/>
</file>

<file path=xl/ctrlProps/ctrlProp10.xml><?xml version="1.0" encoding="utf-8"?>
<formControlPr xmlns="http://schemas.microsoft.com/office/spreadsheetml/2009/9/main" objectType="Radio" checked="Checked" firstButton="1" fmlaLink="$L$30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CheckBox" fmlaLink="$V$18" lockText="1" noThreeD="1"/>
</file>

<file path=xl/ctrlProps/ctrlProp13.xml><?xml version="1.0" encoding="utf-8"?>
<formControlPr xmlns="http://schemas.microsoft.com/office/spreadsheetml/2009/9/main" objectType="CheckBox" fmlaLink="$V$22" lockText="1" noThreeD="1"/>
</file>

<file path=xl/ctrlProps/ctrlProp14.xml><?xml version="1.0" encoding="utf-8"?>
<formControlPr xmlns="http://schemas.microsoft.com/office/spreadsheetml/2009/9/main" objectType="CheckBox" fmlaLink="$V$26" lockText="1" noThreeD="1"/>
</file>

<file path=xl/ctrlProps/ctrlProp15.xml><?xml version="1.0" encoding="utf-8"?>
<formControlPr xmlns="http://schemas.microsoft.com/office/spreadsheetml/2009/9/main" objectType="CheckBox" fmlaLink="$V$30" lockText="1" noThreeD="1"/>
</file>

<file path=xl/ctrlProps/ctrlProp16.xml><?xml version="1.0" encoding="utf-8"?>
<formControlPr xmlns="http://schemas.microsoft.com/office/spreadsheetml/2009/9/main" objectType="Radio" checked="Checked" firstButton="1" fmlaLink="$K$6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GBox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CheckBox" fmlaLink="$Y$18" lockText="1" noThreeD="1"/>
</file>

<file path=xl/ctrlProps/ctrlProp21.xml><?xml version="1.0" encoding="utf-8"?>
<formControlPr xmlns="http://schemas.microsoft.com/office/spreadsheetml/2009/9/main" objectType="CheckBox" fmlaLink="$Y$19" lockText="1" noThreeD="1"/>
</file>

<file path=xl/ctrlProps/ctrlProp22.xml><?xml version="1.0" encoding="utf-8"?>
<formControlPr xmlns="http://schemas.microsoft.com/office/spreadsheetml/2009/9/main" objectType="CheckBox" fmlaLink="$Y$22" lockText="1" noThreeD="1"/>
</file>

<file path=xl/ctrlProps/ctrlProp23.xml><?xml version="1.0" encoding="utf-8"?>
<formControlPr xmlns="http://schemas.microsoft.com/office/spreadsheetml/2009/9/main" objectType="CheckBox" fmlaLink="$Y$23" lockText="1" noThreeD="1"/>
</file>

<file path=xl/ctrlProps/ctrlProp24.xml><?xml version="1.0" encoding="utf-8"?>
<formControlPr xmlns="http://schemas.microsoft.com/office/spreadsheetml/2009/9/main" objectType="CheckBox" fmlaLink="$Y$26" lockText="1" noThreeD="1"/>
</file>

<file path=xl/ctrlProps/ctrlProp25.xml><?xml version="1.0" encoding="utf-8"?>
<formControlPr xmlns="http://schemas.microsoft.com/office/spreadsheetml/2009/9/main" objectType="CheckBox" fmlaLink="$Y$27" lockText="1" noThreeD="1"/>
</file>

<file path=xl/ctrlProps/ctrlProp26.xml><?xml version="1.0" encoding="utf-8"?>
<formControlPr xmlns="http://schemas.microsoft.com/office/spreadsheetml/2009/9/main" objectType="CheckBox" fmlaLink="$Y$30" lockText="1" noThreeD="1"/>
</file>

<file path=xl/ctrlProps/ctrlProp27.xml><?xml version="1.0" encoding="utf-8"?>
<formControlPr xmlns="http://schemas.microsoft.com/office/spreadsheetml/2009/9/main" objectType="CheckBox" fmlaLink="$Y$31" lockText="1" noThreeD="1"/>
</file>

<file path=xl/ctrlProps/ctrlProp28.xml><?xml version="1.0" encoding="utf-8"?>
<formControlPr xmlns="http://schemas.microsoft.com/office/spreadsheetml/2009/9/main" objectType="Radio" checked="Checked" firstButton="1" fmlaLink="$L$18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GBox" noThreeD="1"/>
</file>

<file path=xl/ctrlProps/ctrlProp30.xml><?xml version="1.0" encoding="utf-8"?>
<formControlPr xmlns="http://schemas.microsoft.com/office/spreadsheetml/2009/9/main" objectType="GBox" noThreeD="1"/>
</file>

<file path=xl/ctrlProps/ctrlProp31.xml><?xml version="1.0" encoding="utf-8"?>
<formControlPr xmlns="http://schemas.microsoft.com/office/spreadsheetml/2009/9/main" objectType="Radio" checked="Checked" firstButton="1" fmlaLink="$L$22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GBox" noThreeD="1"/>
</file>

<file path=xl/ctrlProps/ctrlProp34.xml><?xml version="1.0" encoding="utf-8"?>
<formControlPr xmlns="http://schemas.microsoft.com/office/spreadsheetml/2009/9/main" objectType="Radio" checked="Checked" firstButton="1" fmlaLink="$L$26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GBox" noThreeD="1"/>
</file>

<file path=xl/ctrlProps/ctrlProp37.xml><?xml version="1.0" encoding="utf-8"?>
<formControlPr xmlns="http://schemas.microsoft.com/office/spreadsheetml/2009/9/main" objectType="Radio" checked="Checked" firstButton="1" fmlaLink="$L$30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CheckBox" fmlaLink="$V$18" lockText="1" noThreeD="1"/>
</file>

<file path=xl/ctrlProps/ctrlProp4.xml><?xml version="1.0" encoding="utf-8"?>
<formControlPr xmlns="http://schemas.microsoft.com/office/spreadsheetml/2009/9/main" objectType="Radio" checked="Checked" firstButton="1" fmlaLink="$L$22" lockText="1" noThreeD="1"/>
</file>

<file path=xl/ctrlProps/ctrlProp40.xml><?xml version="1.0" encoding="utf-8"?>
<formControlPr xmlns="http://schemas.microsoft.com/office/spreadsheetml/2009/9/main" objectType="CheckBox" fmlaLink="$V$22" lockText="1" noThreeD="1"/>
</file>

<file path=xl/ctrlProps/ctrlProp41.xml><?xml version="1.0" encoding="utf-8"?>
<formControlPr xmlns="http://schemas.microsoft.com/office/spreadsheetml/2009/9/main" objectType="CheckBox" fmlaLink="$V$26" lockText="1" noThreeD="1"/>
</file>

<file path=xl/ctrlProps/ctrlProp42.xml><?xml version="1.0" encoding="utf-8"?>
<formControlPr xmlns="http://schemas.microsoft.com/office/spreadsheetml/2009/9/main" objectType="CheckBox" fmlaLink="$V$30" lockText="1" noThreeD="1"/>
</file>

<file path=xl/ctrlProps/ctrlProp43.xml><?xml version="1.0" encoding="utf-8"?>
<formControlPr xmlns="http://schemas.microsoft.com/office/spreadsheetml/2009/9/main" objectType="Radio" checked="Checked" firstButton="1" fmlaLink="$K$6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GBox" noThreeD="1"/>
</file>

<file path=xl/ctrlProps/ctrlProp46.xml><?xml version="1.0" encoding="utf-8"?>
<formControlPr xmlns="http://schemas.microsoft.com/office/spreadsheetml/2009/9/main" objectType="GBox" noThreeD="1"/>
</file>

<file path=xl/ctrlProps/ctrlProp47.xml><?xml version="1.0" encoding="utf-8"?>
<formControlPr xmlns="http://schemas.microsoft.com/office/spreadsheetml/2009/9/main" objectType="CheckBox" fmlaLink="$Y$18" lockText="1" noThreeD="1"/>
</file>

<file path=xl/ctrlProps/ctrlProp48.xml><?xml version="1.0" encoding="utf-8"?>
<formControlPr xmlns="http://schemas.microsoft.com/office/spreadsheetml/2009/9/main" objectType="CheckBox" fmlaLink="$Y$19" lockText="1" noThreeD="1"/>
</file>

<file path=xl/ctrlProps/ctrlProp49.xml><?xml version="1.0" encoding="utf-8"?>
<formControlPr xmlns="http://schemas.microsoft.com/office/spreadsheetml/2009/9/main" objectType="CheckBox" fmlaLink="$Y$22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CheckBox" fmlaLink="$Y$23" lockText="1" noThreeD="1"/>
</file>

<file path=xl/ctrlProps/ctrlProp51.xml><?xml version="1.0" encoding="utf-8"?>
<formControlPr xmlns="http://schemas.microsoft.com/office/spreadsheetml/2009/9/main" objectType="CheckBox" fmlaLink="医療機関控え!$Y$26" lockText="1" noThreeD="1"/>
</file>

<file path=xl/ctrlProps/ctrlProp52.xml><?xml version="1.0" encoding="utf-8"?>
<formControlPr xmlns="http://schemas.microsoft.com/office/spreadsheetml/2009/9/main" objectType="CheckBox" fmlaLink="医療機関控え!$Y$27" lockText="1" noThreeD="1"/>
</file>

<file path=xl/ctrlProps/ctrlProp53.xml><?xml version="1.0" encoding="utf-8"?>
<formControlPr xmlns="http://schemas.microsoft.com/office/spreadsheetml/2009/9/main" objectType="CheckBox" fmlaLink="医療機関控え!$Y$30" lockText="1" noThreeD="1"/>
</file>

<file path=xl/ctrlProps/ctrlProp54.xml><?xml version="1.0" encoding="utf-8"?>
<formControlPr xmlns="http://schemas.microsoft.com/office/spreadsheetml/2009/9/main" objectType="CheckBox" fmlaLink="医療機関控え!$Y$31" lockText="1" noThreeD="1"/>
</file>

<file path=xl/ctrlProps/ctrlProp6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Radio" checked="Checked" firstButton="1" fmlaLink="$L$26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2858</xdr:colOff>
      <xdr:row>0</xdr:row>
      <xdr:rowOff>2670</xdr:rowOff>
    </xdr:from>
    <xdr:to>
      <xdr:col>24</xdr:col>
      <xdr:colOff>97455</xdr:colOff>
      <xdr:row>22</xdr:row>
      <xdr:rowOff>70769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8" y="2670"/>
          <a:ext cx="9810097" cy="69124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24</xdr:col>
      <xdr:colOff>76836</xdr:colOff>
      <xdr:row>22</xdr:row>
      <xdr:rowOff>77250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87561" cy="68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40075</xdr:colOff>
      <xdr:row>1</xdr:row>
      <xdr:rowOff>47994</xdr:rowOff>
    </xdr:from>
    <xdr:to>
      <xdr:col>1</xdr:col>
      <xdr:colOff>932477</xdr:colOff>
      <xdr:row>3</xdr:row>
      <xdr:rowOff>55328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315242" y="79744"/>
          <a:ext cx="892402" cy="398917"/>
          <a:chOff x="1199026" y="378061"/>
          <a:chExt cx="870967" cy="440503"/>
        </a:xfrm>
      </xdr:grpSpPr>
      <xdr:sp macro="" textlink="">
        <xdr:nvSpPr>
          <xdr:cNvPr id="4" name="矢印: 右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 flipH="1">
            <a:off x="1199026" y="378061"/>
            <a:ext cx="870967" cy="440503"/>
          </a:xfrm>
          <a:prstGeom prst="rightArrow">
            <a:avLst>
              <a:gd name="adj1" fmla="val 70551"/>
              <a:gd name="adj2" fmla="val 50000"/>
            </a:avLst>
          </a:prstGeom>
          <a:solidFill>
            <a:schemeClr val="tx1"/>
          </a:solidFill>
          <a:ln w="127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 txBox="1"/>
        </xdr:nvSpPr>
        <xdr:spPr>
          <a:xfrm>
            <a:off x="1286963" y="495001"/>
            <a:ext cx="720792" cy="2066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36000" tIns="0" rIns="0" bIns="0" rtlCol="0" anchor="t">
            <a:spAutoFit/>
          </a:bodyPr>
          <a:lstStyle/>
          <a:p>
            <a:r>
              <a:rPr lang="en-US" altLang="ja-JP" sz="900" b="1" i="0" u="none" strike="noStrike" baseline="0">
                <a:solidFill>
                  <a:schemeClr val="bg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FAX</a:t>
            </a:r>
            <a:r>
              <a:rPr lang="ja-JP" altLang="en-US" sz="900" b="1" i="0" u="none" strike="noStrike" baseline="0">
                <a:solidFill>
                  <a:schemeClr val="bg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送信方向</a:t>
            </a:r>
            <a:endParaRPr kumimoji="1" lang="ja-JP" altLang="en-US" sz="9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17</xdr:row>
          <xdr:rowOff>57150</xdr:rowOff>
        </xdr:from>
        <xdr:to>
          <xdr:col>14</xdr:col>
          <xdr:colOff>161925</xdr:colOff>
          <xdr:row>18</xdr:row>
          <xdr:rowOff>57150</xdr:rowOff>
        </xdr:to>
        <xdr:sp macro="" textlink="">
          <xdr:nvSpPr>
            <xdr:cNvPr id="3109" name="Option Button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19</xdr:row>
          <xdr:rowOff>28575</xdr:rowOff>
        </xdr:from>
        <xdr:to>
          <xdr:col>14</xdr:col>
          <xdr:colOff>180975</xdr:colOff>
          <xdr:row>20</xdr:row>
          <xdr:rowOff>171450</xdr:rowOff>
        </xdr:to>
        <xdr:sp macro="" textlink="">
          <xdr:nvSpPr>
            <xdr:cNvPr id="3110" name="Option Button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17</xdr:row>
          <xdr:rowOff>0</xdr:rowOff>
        </xdr:from>
        <xdr:to>
          <xdr:col>16</xdr:col>
          <xdr:colOff>9525</xdr:colOff>
          <xdr:row>21</xdr:row>
          <xdr:rowOff>0</xdr:rowOff>
        </xdr:to>
        <xdr:sp macro="" textlink="">
          <xdr:nvSpPr>
            <xdr:cNvPr id="3111" name="Group Box 1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21</xdr:row>
          <xdr:rowOff>38100</xdr:rowOff>
        </xdr:from>
        <xdr:to>
          <xdr:col>14</xdr:col>
          <xdr:colOff>171450</xdr:colOff>
          <xdr:row>22</xdr:row>
          <xdr:rowOff>76200</xdr:rowOff>
        </xdr:to>
        <xdr:sp macro="" textlink="">
          <xdr:nvSpPr>
            <xdr:cNvPr id="3112" name="Option Button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23</xdr:row>
          <xdr:rowOff>47625</xdr:rowOff>
        </xdr:from>
        <xdr:to>
          <xdr:col>14</xdr:col>
          <xdr:colOff>171450</xdr:colOff>
          <xdr:row>24</xdr:row>
          <xdr:rowOff>171450</xdr:rowOff>
        </xdr:to>
        <xdr:sp macro="" textlink="">
          <xdr:nvSpPr>
            <xdr:cNvPr id="3113" name="Option Button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0</xdr:rowOff>
        </xdr:from>
        <xdr:to>
          <xdr:col>16</xdr:col>
          <xdr:colOff>0</xdr:colOff>
          <xdr:row>25</xdr:row>
          <xdr:rowOff>0</xdr:rowOff>
        </xdr:to>
        <xdr:sp macro="" textlink="">
          <xdr:nvSpPr>
            <xdr:cNvPr id="3114" name="Group Box 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25</xdr:row>
          <xdr:rowOff>38100</xdr:rowOff>
        </xdr:from>
        <xdr:to>
          <xdr:col>14</xdr:col>
          <xdr:colOff>180975</xdr:colOff>
          <xdr:row>26</xdr:row>
          <xdr:rowOff>76200</xdr:rowOff>
        </xdr:to>
        <xdr:sp macro="" textlink="">
          <xdr:nvSpPr>
            <xdr:cNvPr id="3115" name="Option Button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27</xdr:row>
          <xdr:rowOff>28575</xdr:rowOff>
        </xdr:from>
        <xdr:to>
          <xdr:col>14</xdr:col>
          <xdr:colOff>171450</xdr:colOff>
          <xdr:row>28</xdr:row>
          <xdr:rowOff>180975</xdr:rowOff>
        </xdr:to>
        <xdr:sp macro="" textlink="">
          <xdr:nvSpPr>
            <xdr:cNvPr id="3116" name="Option Button 44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00000000-0008-0000-0200-00002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25</xdr:row>
          <xdr:rowOff>0</xdr:rowOff>
        </xdr:from>
        <xdr:to>
          <xdr:col>16</xdr:col>
          <xdr:colOff>0</xdr:colOff>
          <xdr:row>29</xdr:row>
          <xdr:rowOff>0</xdr:rowOff>
        </xdr:to>
        <xdr:sp macro="" textlink="">
          <xdr:nvSpPr>
            <xdr:cNvPr id="3117" name="Group Box 3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29</xdr:row>
          <xdr:rowOff>38100</xdr:rowOff>
        </xdr:from>
        <xdr:to>
          <xdr:col>14</xdr:col>
          <xdr:colOff>180975</xdr:colOff>
          <xdr:row>30</xdr:row>
          <xdr:rowOff>76200</xdr:rowOff>
        </xdr:to>
        <xdr:sp macro="" textlink="">
          <xdr:nvSpPr>
            <xdr:cNvPr id="3118" name="Option Button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31</xdr:row>
          <xdr:rowOff>19050</xdr:rowOff>
        </xdr:from>
        <xdr:to>
          <xdr:col>14</xdr:col>
          <xdr:colOff>171450</xdr:colOff>
          <xdr:row>32</xdr:row>
          <xdr:rowOff>142875</xdr:rowOff>
        </xdr:to>
        <xdr:sp macro="" textlink="">
          <xdr:nvSpPr>
            <xdr:cNvPr id="3119" name="Option Button 47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2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200025</xdr:colOff>
          <xdr:row>17</xdr:row>
          <xdr:rowOff>190500</xdr:rowOff>
        </xdr:from>
        <xdr:to>
          <xdr:col>23</xdr:col>
          <xdr:colOff>95250</xdr:colOff>
          <xdr:row>20</xdr:row>
          <xdr:rowOff>19050</xdr:rowOff>
        </xdr:to>
        <xdr:sp macro="" textlink="">
          <xdr:nvSpPr>
            <xdr:cNvPr id="3121" name="Check Box 1" hidden="1">
              <a:extLst>
                <a:ext uri="{63B3BB69-23CF-44E3-9099-C40C66FF867C}">
                  <a14:compatExt spid="_x0000_s3121"/>
                </a:ext>
                <a:ext uri="{FF2B5EF4-FFF2-40B4-BE49-F238E27FC236}">
                  <a16:creationId xmlns:a16="http://schemas.microsoft.com/office/drawing/2014/main" id="{00000000-0008-0000-0200-00003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200025</xdr:colOff>
          <xdr:row>22</xdr:row>
          <xdr:rowOff>0</xdr:rowOff>
        </xdr:from>
        <xdr:to>
          <xdr:col>23</xdr:col>
          <xdr:colOff>47625</xdr:colOff>
          <xdr:row>24</xdr:row>
          <xdr:rowOff>19050</xdr:rowOff>
        </xdr:to>
        <xdr:sp macro="" textlink="">
          <xdr:nvSpPr>
            <xdr:cNvPr id="3122" name="Check Box 2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200025</xdr:colOff>
          <xdr:row>26</xdr:row>
          <xdr:rowOff>0</xdr:rowOff>
        </xdr:from>
        <xdr:to>
          <xdr:col>23</xdr:col>
          <xdr:colOff>47625</xdr:colOff>
          <xdr:row>28</xdr:row>
          <xdr:rowOff>19050</xdr:rowOff>
        </xdr:to>
        <xdr:sp macro="" textlink="">
          <xdr:nvSpPr>
            <xdr:cNvPr id="3123" name="Check Box 3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209550</xdr:colOff>
          <xdr:row>29</xdr:row>
          <xdr:rowOff>171450</xdr:rowOff>
        </xdr:from>
        <xdr:to>
          <xdr:col>23</xdr:col>
          <xdr:colOff>104775</xdr:colOff>
          <xdr:row>31</xdr:row>
          <xdr:rowOff>95250</xdr:rowOff>
        </xdr:to>
        <xdr:sp macro="" textlink="">
          <xdr:nvSpPr>
            <xdr:cNvPr id="3124" name="Check Box 4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5</xdr:row>
          <xdr:rowOff>47625</xdr:rowOff>
        </xdr:from>
        <xdr:to>
          <xdr:col>4</xdr:col>
          <xdr:colOff>495300</xdr:colOff>
          <xdr:row>5</xdr:row>
          <xdr:rowOff>219075</xdr:rowOff>
        </xdr:to>
        <xdr:sp macro="" textlink="">
          <xdr:nvSpPr>
            <xdr:cNvPr id="3125" name="Option Button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5</xdr:row>
          <xdr:rowOff>28575</xdr:rowOff>
        </xdr:from>
        <xdr:to>
          <xdr:col>9</xdr:col>
          <xdr:colOff>323850</xdr:colOff>
          <xdr:row>5</xdr:row>
          <xdr:rowOff>209550</xdr:rowOff>
        </xdr:to>
        <xdr:sp macro="" textlink="">
          <xdr:nvSpPr>
            <xdr:cNvPr id="3126" name="Option Button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0</xdr:rowOff>
        </xdr:from>
        <xdr:to>
          <xdr:col>11</xdr:col>
          <xdr:colOff>0</xdr:colOff>
          <xdr:row>5</xdr:row>
          <xdr:rowOff>228600</xdr:rowOff>
        </xdr:to>
        <xdr:sp macro="" textlink="">
          <xdr:nvSpPr>
            <xdr:cNvPr id="3128" name="Group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29</xdr:row>
          <xdr:rowOff>0</xdr:rowOff>
        </xdr:from>
        <xdr:to>
          <xdr:col>16</xdr:col>
          <xdr:colOff>0</xdr:colOff>
          <xdr:row>32</xdr:row>
          <xdr:rowOff>171450</xdr:rowOff>
        </xdr:to>
        <xdr:sp macro="" textlink="">
          <xdr:nvSpPr>
            <xdr:cNvPr id="3129" name="Group Box 4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22</xdr:col>
      <xdr:colOff>249620</xdr:colOff>
      <xdr:row>35</xdr:row>
      <xdr:rowOff>0</xdr:rowOff>
    </xdr:from>
    <xdr:to>
      <xdr:col>34</xdr:col>
      <xdr:colOff>18283</xdr:colOff>
      <xdr:row>37</xdr:row>
      <xdr:rowOff>129672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5034" y="6608379"/>
          <a:ext cx="3483938" cy="315311"/>
        </a:xfrm>
        <a:prstGeom prst="rect">
          <a:avLst/>
        </a:prstGeom>
      </xdr:spPr>
    </xdr:pic>
    <xdr:clientData/>
  </xdr:twoCellAnchor>
  <xdr:twoCellAnchor>
    <xdr:from>
      <xdr:col>1</xdr:col>
      <xdr:colOff>1007597</xdr:colOff>
      <xdr:row>17</xdr:row>
      <xdr:rowOff>10294</xdr:rowOff>
    </xdr:from>
    <xdr:to>
      <xdr:col>11</xdr:col>
      <xdr:colOff>1129</xdr:colOff>
      <xdr:row>32</xdr:row>
      <xdr:rowOff>206282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1254189" y="3598044"/>
          <a:ext cx="2334690" cy="2524321"/>
          <a:chOff x="1300655" y="3606362"/>
          <a:chExt cx="2402473" cy="2498971"/>
        </a:xfrm>
      </xdr:grpSpPr>
      <xdr:grpSp>
        <xdr:nvGrpSpPr>
          <xdr:cNvPr id="26" name="グループ化 25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GrpSpPr/>
        </xdr:nvGrpSpPr>
        <xdr:grpSpPr>
          <a:xfrm>
            <a:off x="1300655" y="3597323"/>
            <a:ext cx="2398663" cy="622455"/>
            <a:chOff x="1297781" y="3644112"/>
            <a:chExt cx="2383816" cy="615572"/>
          </a:xfrm>
        </xdr:grpSpPr>
        <xdr:cxnSp macro="">
          <xdr:nvCxnSpPr>
            <xdr:cNvPr id="63" name="直線コネクタ 62">
              <a:extLst>
                <a:ext uri="{FF2B5EF4-FFF2-40B4-BE49-F238E27FC236}">
                  <a16:creationId xmlns:a16="http://schemas.microsoft.com/office/drawing/2014/main" id="{00000000-0008-0000-0200-00003F000000}"/>
                </a:ext>
              </a:extLst>
            </xdr:cNvPr>
            <xdr:cNvCxnSpPr/>
          </xdr:nvCxnSpPr>
          <xdr:spPr>
            <a:xfrm>
              <a:off x="1297781" y="3647922"/>
              <a:ext cx="0" cy="61176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4" name="直線コネクタ 63">
              <a:extLst>
                <a:ext uri="{FF2B5EF4-FFF2-40B4-BE49-F238E27FC236}">
                  <a16:creationId xmlns:a16="http://schemas.microsoft.com/office/drawing/2014/main" id="{00000000-0008-0000-0200-000040000000}"/>
                </a:ext>
              </a:extLst>
            </xdr:cNvPr>
            <xdr:cNvCxnSpPr/>
          </xdr:nvCxnSpPr>
          <xdr:spPr>
            <a:xfrm>
              <a:off x="1538068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5" name="直線コネクタ 64">
              <a:extLst>
                <a:ext uri="{FF2B5EF4-FFF2-40B4-BE49-F238E27FC236}">
                  <a16:creationId xmlns:a16="http://schemas.microsoft.com/office/drawing/2014/main" id="{00000000-0008-0000-0200-000041000000}"/>
                </a:ext>
              </a:extLst>
            </xdr:cNvPr>
            <xdr:cNvCxnSpPr/>
          </xdr:nvCxnSpPr>
          <xdr:spPr>
            <a:xfrm>
              <a:off x="1774545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6" name="直線コネクタ 65">
              <a:extLst>
                <a:ext uri="{FF2B5EF4-FFF2-40B4-BE49-F238E27FC236}">
                  <a16:creationId xmlns:a16="http://schemas.microsoft.com/office/drawing/2014/main" id="{00000000-0008-0000-0200-000042000000}"/>
                </a:ext>
              </a:extLst>
            </xdr:cNvPr>
            <xdr:cNvCxnSpPr/>
          </xdr:nvCxnSpPr>
          <xdr:spPr>
            <a:xfrm>
              <a:off x="2011022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7" name="直線コネクタ 66">
              <a:extLst>
                <a:ext uri="{FF2B5EF4-FFF2-40B4-BE49-F238E27FC236}">
                  <a16:creationId xmlns:a16="http://schemas.microsoft.com/office/drawing/2014/main" id="{00000000-0008-0000-0200-000043000000}"/>
                </a:ext>
              </a:extLst>
            </xdr:cNvPr>
            <xdr:cNvCxnSpPr/>
          </xdr:nvCxnSpPr>
          <xdr:spPr>
            <a:xfrm>
              <a:off x="2251309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8" name="直線コネクタ 67">
              <a:extLst>
                <a:ext uri="{FF2B5EF4-FFF2-40B4-BE49-F238E27FC236}">
                  <a16:creationId xmlns:a16="http://schemas.microsoft.com/office/drawing/2014/main" id="{00000000-0008-0000-0200-000044000000}"/>
                </a:ext>
              </a:extLst>
            </xdr:cNvPr>
            <xdr:cNvCxnSpPr/>
          </xdr:nvCxnSpPr>
          <xdr:spPr>
            <a:xfrm>
              <a:off x="2491596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9" name="直線コネクタ 68">
              <a:extLst>
                <a:ext uri="{FF2B5EF4-FFF2-40B4-BE49-F238E27FC236}">
                  <a16:creationId xmlns:a16="http://schemas.microsoft.com/office/drawing/2014/main" id="{00000000-0008-0000-0200-000045000000}"/>
                </a:ext>
              </a:extLst>
            </xdr:cNvPr>
            <xdr:cNvCxnSpPr/>
          </xdr:nvCxnSpPr>
          <xdr:spPr>
            <a:xfrm>
              <a:off x="2728073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70" name="直線コネクタ 69">
              <a:extLst>
                <a:ext uri="{FF2B5EF4-FFF2-40B4-BE49-F238E27FC236}">
                  <a16:creationId xmlns:a16="http://schemas.microsoft.com/office/drawing/2014/main" id="{00000000-0008-0000-0200-000046000000}"/>
                </a:ext>
              </a:extLst>
            </xdr:cNvPr>
            <xdr:cNvCxnSpPr/>
          </xdr:nvCxnSpPr>
          <xdr:spPr>
            <a:xfrm>
              <a:off x="2970265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71" name="直線コネクタ 70">
              <a:extLst>
                <a:ext uri="{FF2B5EF4-FFF2-40B4-BE49-F238E27FC236}">
                  <a16:creationId xmlns:a16="http://schemas.microsoft.com/office/drawing/2014/main" id="{00000000-0008-0000-0200-000047000000}"/>
                </a:ext>
              </a:extLst>
            </xdr:cNvPr>
            <xdr:cNvCxnSpPr/>
          </xdr:nvCxnSpPr>
          <xdr:spPr>
            <a:xfrm>
              <a:off x="3201027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72" name="直線コネクタ 71">
              <a:extLst>
                <a:ext uri="{FF2B5EF4-FFF2-40B4-BE49-F238E27FC236}">
                  <a16:creationId xmlns:a16="http://schemas.microsoft.com/office/drawing/2014/main" id="{00000000-0008-0000-0200-000048000000}"/>
                </a:ext>
              </a:extLst>
            </xdr:cNvPr>
            <xdr:cNvCxnSpPr/>
          </xdr:nvCxnSpPr>
          <xdr:spPr>
            <a:xfrm>
              <a:off x="3441314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73" name="直線コネクタ 72">
              <a:extLst>
                <a:ext uri="{FF2B5EF4-FFF2-40B4-BE49-F238E27FC236}">
                  <a16:creationId xmlns:a16="http://schemas.microsoft.com/office/drawing/2014/main" id="{00000000-0008-0000-0200-000049000000}"/>
                </a:ext>
              </a:extLst>
            </xdr:cNvPr>
            <xdr:cNvCxnSpPr/>
          </xdr:nvCxnSpPr>
          <xdr:spPr>
            <a:xfrm>
              <a:off x="3681597" y="3647922"/>
              <a:ext cx="0" cy="61176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</xdr:grpSp>
      <xdr:grpSp>
        <xdr:nvGrpSpPr>
          <xdr:cNvPr id="27" name="グループ化 26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GrpSpPr/>
        </xdr:nvGrpSpPr>
        <xdr:grpSpPr>
          <a:xfrm>
            <a:off x="1300655" y="4239910"/>
            <a:ext cx="2398663" cy="607785"/>
            <a:chOff x="1297781" y="3644112"/>
            <a:chExt cx="2383816" cy="615572"/>
          </a:xfrm>
        </xdr:grpSpPr>
        <xdr:cxnSp macro="">
          <xdr:nvCxnSpPr>
            <xdr:cNvPr id="52" name="直線コネクタ 51">
              <a:extLst>
                <a:ext uri="{FF2B5EF4-FFF2-40B4-BE49-F238E27FC236}">
                  <a16:creationId xmlns:a16="http://schemas.microsoft.com/office/drawing/2014/main" id="{00000000-0008-0000-0200-000034000000}"/>
                </a:ext>
              </a:extLst>
            </xdr:cNvPr>
            <xdr:cNvCxnSpPr/>
          </xdr:nvCxnSpPr>
          <xdr:spPr>
            <a:xfrm>
              <a:off x="1297781" y="3647922"/>
              <a:ext cx="0" cy="61176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3" name="直線コネクタ 52">
              <a:extLst>
                <a:ext uri="{FF2B5EF4-FFF2-40B4-BE49-F238E27FC236}">
                  <a16:creationId xmlns:a16="http://schemas.microsoft.com/office/drawing/2014/main" id="{00000000-0008-0000-0200-000035000000}"/>
                </a:ext>
              </a:extLst>
            </xdr:cNvPr>
            <xdr:cNvCxnSpPr/>
          </xdr:nvCxnSpPr>
          <xdr:spPr>
            <a:xfrm>
              <a:off x="1538068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4" name="直線コネクタ 53">
              <a:extLst>
                <a:ext uri="{FF2B5EF4-FFF2-40B4-BE49-F238E27FC236}">
                  <a16:creationId xmlns:a16="http://schemas.microsoft.com/office/drawing/2014/main" id="{00000000-0008-0000-0200-000036000000}"/>
                </a:ext>
              </a:extLst>
            </xdr:cNvPr>
            <xdr:cNvCxnSpPr/>
          </xdr:nvCxnSpPr>
          <xdr:spPr>
            <a:xfrm>
              <a:off x="1774545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5" name="直線コネクタ 54">
              <a:extLst>
                <a:ext uri="{FF2B5EF4-FFF2-40B4-BE49-F238E27FC236}">
                  <a16:creationId xmlns:a16="http://schemas.microsoft.com/office/drawing/2014/main" id="{00000000-0008-0000-0200-000037000000}"/>
                </a:ext>
              </a:extLst>
            </xdr:cNvPr>
            <xdr:cNvCxnSpPr/>
          </xdr:nvCxnSpPr>
          <xdr:spPr>
            <a:xfrm>
              <a:off x="2011022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6" name="直線コネクタ 55">
              <a:extLst>
                <a:ext uri="{FF2B5EF4-FFF2-40B4-BE49-F238E27FC236}">
                  <a16:creationId xmlns:a16="http://schemas.microsoft.com/office/drawing/2014/main" id="{00000000-0008-0000-0200-000038000000}"/>
                </a:ext>
              </a:extLst>
            </xdr:cNvPr>
            <xdr:cNvCxnSpPr/>
          </xdr:nvCxnSpPr>
          <xdr:spPr>
            <a:xfrm>
              <a:off x="2251309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7" name="直線コネクタ 56">
              <a:extLst>
                <a:ext uri="{FF2B5EF4-FFF2-40B4-BE49-F238E27FC236}">
                  <a16:creationId xmlns:a16="http://schemas.microsoft.com/office/drawing/2014/main" id="{00000000-0008-0000-0200-000039000000}"/>
                </a:ext>
              </a:extLst>
            </xdr:cNvPr>
            <xdr:cNvCxnSpPr/>
          </xdr:nvCxnSpPr>
          <xdr:spPr>
            <a:xfrm>
              <a:off x="2491596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8" name="直線コネクタ 57">
              <a:extLst>
                <a:ext uri="{FF2B5EF4-FFF2-40B4-BE49-F238E27FC236}">
                  <a16:creationId xmlns:a16="http://schemas.microsoft.com/office/drawing/2014/main" id="{00000000-0008-0000-0200-00003A000000}"/>
                </a:ext>
              </a:extLst>
            </xdr:cNvPr>
            <xdr:cNvCxnSpPr/>
          </xdr:nvCxnSpPr>
          <xdr:spPr>
            <a:xfrm>
              <a:off x="2728073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9" name="直線コネクタ 58">
              <a:extLst>
                <a:ext uri="{FF2B5EF4-FFF2-40B4-BE49-F238E27FC236}">
                  <a16:creationId xmlns:a16="http://schemas.microsoft.com/office/drawing/2014/main" id="{00000000-0008-0000-0200-00003B000000}"/>
                </a:ext>
              </a:extLst>
            </xdr:cNvPr>
            <xdr:cNvCxnSpPr/>
          </xdr:nvCxnSpPr>
          <xdr:spPr>
            <a:xfrm>
              <a:off x="2970265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0" name="直線コネクタ 59">
              <a:extLst>
                <a:ext uri="{FF2B5EF4-FFF2-40B4-BE49-F238E27FC236}">
                  <a16:creationId xmlns:a16="http://schemas.microsoft.com/office/drawing/2014/main" id="{00000000-0008-0000-0200-00003C000000}"/>
                </a:ext>
              </a:extLst>
            </xdr:cNvPr>
            <xdr:cNvCxnSpPr/>
          </xdr:nvCxnSpPr>
          <xdr:spPr>
            <a:xfrm>
              <a:off x="3201027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1" name="直線コネクタ 60">
              <a:extLst>
                <a:ext uri="{FF2B5EF4-FFF2-40B4-BE49-F238E27FC236}">
                  <a16:creationId xmlns:a16="http://schemas.microsoft.com/office/drawing/2014/main" id="{00000000-0008-0000-0200-00003D000000}"/>
                </a:ext>
              </a:extLst>
            </xdr:cNvPr>
            <xdr:cNvCxnSpPr/>
          </xdr:nvCxnSpPr>
          <xdr:spPr>
            <a:xfrm>
              <a:off x="3441314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2" name="直線コネクタ 61">
              <a:extLst>
                <a:ext uri="{FF2B5EF4-FFF2-40B4-BE49-F238E27FC236}">
                  <a16:creationId xmlns:a16="http://schemas.microsoft.com/office/drawing/2014/main" id="{00000000-0008-0000-0200-00003E000000}"/>
                </a:ext>
              </a:extLst>
            </xdr:cNvPr>
            <xdr:cNvCxnSpPr/>
          </xdr:nvCxnSpPr>
          <xdr:spPr>
            <a:xfrm>
              <a:off x="3681597" y="3647922"/>
              <a:ext cx="0" cy="61176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</xdr:grpSp>
      <xdr:grpSp>
        <xdr:nvGrpSpPr>
          <xdr:cNvPr id="28" name="グループ化 27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GrpSpPr/>
        </xdr:nvGrpSpPr>
        <xdr:grpSpPr>
          <a:xfrm>
            <a:off x="1300655" y="4877368"/>
            <a:ext cx="2398663" cy="603975"/>
            <a:chOff x="1297781" y="3644112"/>
            <a:chExt cx="2383816" cy="615572"/>
          </a:xfrm>
        </xdr:grpSpPr>
        <xdr:cxnSp macro="">
          <xdr:nvCxnSpPr>
            <xdr:cNvPr id="41" name="直線コネクタ 40">
              <a:extLst>
                <a:ext uri="{FF2B5EF4-FFF2-40B4-BE49-F238E27FC236}">
                  <a16:creationId xmlns:a16="http://schemas.microsoft.com/office/drawing/2014/main" id="{00000000-0008-0000-0200-000029000000}"/>
                </a:ext>
              </a:extLst>
            </xdr:cNvPr>
            <xdr:cNvCxnSpPr/>
          </xdr:nvCxnSpPr>
          <xdr:spPr>
            <a:xfrm>
              <a:off x="1297781" y="3647922"/>
              <a:ext cx="0" cy="61176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2" name="直線コネクタ 41">
              <a:extLst>
                <a:ext uri="{FF2B5EF4-FFF2-40B4-BE49-F238E27FC236}">
                  <a16:creationId xmlns:a16="http://schemas.microsoft.com/office/drawing/2014/main" id="{00000000-0008-0000-0200-00002A000000}"/>
                </a:ext>
              </a:extLst>
            </xdr:cNvPr>
            <xdr:cNvCxnSpPr/>
          </xdr:nvCxnSpPr>
          <xdr:spPr>
            <a:xfrm>
              <a:off x="1538068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3" name="直線コネクタ 42">
              <a:extLst>
                <a:ext uri="{FF2B5EF4-FFF2-40B4-BE49-F238E27FC236}">
                  <a16:creationId xmlns:a16="http://schemas.microsoft.com/office/drawing/2014/main" id="{00000000-0008-0000-0200-00002B000000}"/>
                </a:ext>
              </a:extLst>
            </xdr:cNvPr>
            <xdr:cNvCxnSpPr/>
          </xdr:nvCxnSpPr>
          <xdr:spPr>
            <a:xfrm>
              <a:off x="1774545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4" name="直線コネクタ 43">
              <a:extLst>
                <a:ext uri="{FF2B5EF4-FFF2-40B4-BE49-F238E27FC236}">
                  <a16:creationId xmlns:a16="http://schemas.microsoft.com/office/drawing/2014/main" id="{00000000-0008-0000-0200-00002C000000}"/>
                </a:ext>
              </a:extLst>
            </xdr:cNvPr>
            <xdr:cNvCxnSpPr/>
          </xdr:nvCxnSpPr>
          <xdr:spPr>
            <a:xfrm>
              <a:off x="2011022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5" name="直線コネクタ 44">
              <a:extLst>
                <a:ext uri="{FF2B5EF4-FFF2-40B4-BE49-F238E27FC236}">
                  <a16:creationId xmlns:a16="http://schemas.microsoft.com/office/drawing/2014/main" id="{00000000-0008-0000-0200-00002D000000}"/>
                </a:ext>
              </a:extLst>
            </xdr:cNvPr>
            <xdr:cNvCxnSpPr/>
          </xdr:nvCxnSpPr>
          <xdr:spPr>
            <a:xfrm>
              <a:off x="2251309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6" name="直線コネクタ 45">
              <a:extLst>
                <a:ext uri="{FF2B5EF4-FFF2-40B4-BE49-F238E27FC236}">
                  <a16:creationId xmlns:a16="http://schemas.microsoft.com/office/drawing/2014/main" id="{00000000-0008-0000-0200-00002E000000}"/>
                </a:ext>
              </a:extLst>
            </xdr:cNvPr>
            <xdr:cNvCxnSpPr/>
          </xdr:nvCxnSpPr>
          <xdr:spPr>
            <a:xfrm>
              <a:off x="2491596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7" name="直線コネクタ 46">
              <a:extLst>
                <a:ext uri="{FF2B5EF4-FFF2-40B4-BE49-F238E27FC236}">
                  <a16:creationId xmlns:a16="http://schemas.microsoft.com/office/drawing/2014/main" id="{00000000-0008-0000-0200-00002F000000}"/>
                </a:ext>
              </a:extLst>
            </xdr:cNvPr>
            <xdr:cNvCxnSpPr/>
          </xdr:nvCxnSpPr>
          <xdr:spPr>
            <a:xfrm>
              <a:off x="2728073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8" name="直線コネクタ 47">
              <a:extLst>
                <a:ext uri="{FF2B5EF4-FFF2-40B4-BE49-F238E27FC236}">
                  <a16:creationId xmlns:a16="http://schemas.microsoft.com/office/drawing/2014/main" id="{00000000-0008-0000-0200-000030000000}"/>
                </a:ext>
              </a:extLst>
            </xdr:cNvPr>
            <xdr:cNvCxnSpPr/>
          </xdr:nvCxnSpPr>
          <xdr:spPr>
            <a:xfrm>
              <a:off x="2970265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9" name="直線コネクタ 48">
              <a:extLst>
                <a:ext uri="{FF2B5EF4-FFF2-40B4-BE49-F238E27FC236}">
                  <a16:creationId xmlns:a16="http://schemas.microsoft.com/office/drawing/2014/main" id="{00000000-0008-0000-0200-000031000000}"/>
                </a:ext>
              </a:extLst>
            </xdr:cNvPr>
            <xdr:cNvCxnSpPr/>
          </xdr:nvCxnSpPr>
          <xdr:spPr>
            <a:xfrm>
              <a:off x="3201027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0" name="直線コネクタ 49">
              <a:extLst>
                <a:ext uri="{FF2B5EF4-FFF2-40B4-BE49-F238E27FC236}">
                  <a16:creationId xmlns:a16="http://schemas.microsoft.com/office/drawing/2014/main" id="{00000000-0008-0000-0200-000032000000}"/>
                </a:ext>
              </a:extLst>
            </xdr:cNvPr>
            <xdr:cNvCxnSpPr/>
          </xdr:nvCxnSpPr>
          <xdr:spPr>
            <a:xfrm>
              <a:off x="3441314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1" name="直線コネクタ 50">
              <a:extLst>
                <a:ext uri="{FF2B5EF4-FFF2-40B4-BE49-F238E27FC236}">
                  <a16:creationId xmlns:a16="http://schemas.microsoft.com/office/drawing/2014/main" id="{00000000-0008-0000-0200-000033000000}"/>
                </a:ext>
              </a:extLst>
            </xdr:cNvPr>
            <xdr:cNvCxnSpPr/>
          </xdr:nvCxnSpPr>
          <xdr:spPr>
            <a:xfrm>
              <a:off x="3681597" y="3647922"/>
              <a:ext cx="0" cy="61176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</xdr:grpSp>
      <xdr:grpSp>
        <xdr:nvGrpSpPr>
          <xdr:cNvPr id="29" name="グループ化 28">
            <a:extLst>
              <a:ext uri="{FF2B5EF4-FFF2-40B4-BE49-F238E27FC236}">
                <a16:creationId xmlns:a16="http://schemas.microsoft.com/office/drawing/2014/main" id="{00000000-0008-0000-0200-00001D000000}"/>
              </a:ext>
            </a:extLst>
          </xdr:cNvPr>
          <xdr:cNvGrpSpPr/>
        </xdr:nvGrpSpPr>
        <xdr:grpSpPr>
          <a:xfrm>
            <a:off x="1300655" y="5507194"/>
            <a:ext cx="2398663" cy="600050"/>
            <a:chOff x="1297781" y="3644112"/>
            <a:chExt cx="2383816" cy="615572"/>
          </a:xfrm>
        </xdr:grpSpPr>
        <xdr:cxnSp macro="">
          <xdr:nvCxnSpPr>
            <xdr:cNvPr id="30" name="直線コネクタ 29">
              <a:extLst>
                <a:ext uri="{FF2B5EF4-FFF2-40B4-BE49-F238E27FC236}">
                  <a16:creationId xmlns:a16="http://schemas.microsoft.com/office/drawing/2014/main" id="{00000000-0008-0000-0200-00001E000000}"/>
                </a:ext>
              </a:extLst>
            </xdr:cNvPr>
            <xdr:cNvCxnSpPr/>
          </xdr:nvCxnSpPr>
          <xdr:spPr>
            <a:xfrm>
              <a:off x="1297781" y="3647922"/>
              <a:ext cx="0" cy="61176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31" name="直線コネクタ 30">
              <a:extLst>
                <a:ext uri="{FF2B5EF4-FFF2-40B4-BE49-F238E27FC236}">
                  <a16:creationId xmlns:a16="http://schemas.microsoft.com/office/drawing/2014/main" id="{00000000-0008-0000-0200-00001F000000}"/>
                </a:ext>
              </a:extLst>
            </xdr:cNvPr>
            <xdr:cNvCxnSpPr/>
          </xdr:nvCxnSpPr>
          <xdr:spPr>
            <a:xfrm>
              <a:off x="1538068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32" name="直線コネクタ 31">
              <a:extLst>
                <a:ext uri="{FF2B5EF4-FFF2-40B4-BE49-F238E27FC236}">
                  <a16:creationId xmlns:a16="http://schemas.microsoft.com/office/drawing/2014/main" id="{00000000-0008-0000-0200-000020000000}"/>
                </a:ext>
              </a:extLst>
            </xdr:cNvPr>
            <xdr:cNvCxnSpPr/>
          </xdr:nvCxnSpPr>
          <xdr:spPr>
            <a:xfrm>
              <a:off x="1774545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33" name="直線コネクタ 32">
              <a:extLst>
                <a:ext uri="{FF2B5EF4-FFF2-40B4-BE49-F238E27FC236}">
                  <a16:creationId xmlns:a16="http://schemas.microsoft.com/office/drawing/2014/main" id="{00000000-0008-0000-0200-000021000000}"/>
                </a:ext>
              </a:extLst>
            </xdr:cNvPr>
            <xdr:cNvCxnSpPr/>
          </xdr:nvCxnSpPr>
          <xdr:spPr>
            <a:xfrm>
              <a:off x="2011022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34" name="直線コネクタ 33">
              <a:extLst>
                <a:ext uri="{FF2B5EF4-FFF2-40B4-BE49-F238E27FC236}">
                  <a16:creationId xmlns:a16="http://schemas.microsoft.com/office/drawing/2014/main" id="{00000000-0008-0000-0200-000022000000}"/>
                </a:ext>
              </a:extLst>
            </xdr:cNvPr>
            <xdr:cNvCxnSpPr/>
          </xdr:nvCxnSpPr>
          <xdr:spPr>
            <a:xfrm>
              <a:off x="2251309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35" name="直線コネクタ 34">
              <a:extLst>
                <a:ext uri="{FF2B5EF4-FFF2-40B4-BE49-F238E27FC236}">
                  <a16:creationId xmlns:a16="http://schemas.microsoft.com/office/drawing/2014/main" id="{00000000-0008-0000-0200-000023000000}"/>
                </a:ext>
              </a:extLst>
            </xdr:cNvPr>
            <xdr:cNvCxnSpPr/>
          </xdr:nvCxnSpPr>
          <xdr:spPr>
            <a:xfrm>
              <a:off x="2491596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36" name="直線コネクタ 35">
              <a:extLst>
                <a:ext uri="{FF2B5EF4-FFF2-40B4-BE49-F238E27FC236}">
                  <a16:creationId xmlns:a16="http://schemas.microsoft.com/office/drawing/2014/main" id="{00000000-0008-0000-0200-000024000000}"/>
                </a:ext>
              </a:extLst>
            </xdr:cNvPr>
            <xdr:cNvCxnSpPr/>
          </xdr:nvCxnSpPr>
          <xdr:spPr>
            <a:xfrm>
              <a:off x="2728073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37" name="直線コネクタ 36">
              <a:extLst>
                <a:ext uri="{FF2B5EF4-FFF2-40B4-BE49-F238E27FC236}">
                  <a16:creationId xmlns:a16="http://schemas.microsoft.com/office/drawing/2014/main" id="{00000000-0008-0000-0200-000025000000}"/>
                </a:ext>
              </a:extLst>
            </xdr:cNvPr>
            <xdr:cNvCxnSpPr/>
          </xdr:nvCxnSpPr>
          <xdr:spPr>
            <a:xfrm>
              <a:off x="2970265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38" name="直線コネクタ 37">
              <a:extLst>
                <a:ext uri="{FF2B5EF4-FFF2-40B4-BE49-F238E27FC236}">
                  <a16:creationId xmlns:a16="http://schemas.microsoft.com/office/drawing/2014/main" id="{00000000-0008-0000-0200-000026000000}"/>
                </a:ext>
              </a:extLst>
            </xdr:cNvPr>
            <xdr:cNvCxnSpPr/>
          </xdr:nvCxnSpPr>
          <xdr:spPr>
            <a:xfrm>
              <a:off x="3201027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39" name="直線コネクタ 38">
              <a:extLst>
                <a:ext uri="{FF2B5EF4-FFF2-40B4-BE49-F238E27FC236}">
                  <a16:creationId xmlns:a16="http://schemas.microsoft.com/office/drawing/2014/main" id="{00000000-0008-0000-0200-000027000000}"/>
                </a:ext>
              </a:extLst>
            </xdr:cNvPr>
            <xdr:cNvCxnSpPr/>
          </xdr:nvCxnSpPr>
          <xdr:spPr>
            <a:xfrm>
              <a:off x="3441314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0" name="直線コネクタ 39">
              <a:extLst>
                <a:ext uri="{FF2B5EF4-FFF2-40B4-BE49-F238E27FC236}">
                  <a16:creationId xmlns:a16="http://schemas.microsoft.com/office/drawing/2014/main" id="{00000000-0008-0000-0200-000028000000}"/>
                </a:ext>
              </a:extLst>
            </xdr:cNvPr>
            <xdr:cNvCxnSpPr/>
          </xdr:nvCxnSpPr>
          <xdr:spPr>
            <a:xfrm>
              <a:off x="3681597" y="3647922"/>
              <a:ext cx="0" cy="61176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9525</xdr:colOff>
          <xdr:row>17</xdr:row>
          <xdr:rowOff>0</xdr:rowOff>
        </xdr:from>
        <xdr:to>
          <xdr:col>26</xdr:col>
          <xdr:colOff>504825</xdr:colOff>
          <xdr:row>18</xdr:row>
          <xdr:rowOff>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上肢痙縮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9525</xdr:colOff>
          <xdr:row>18</xdr:row>
          <xdr:rowOff>19050</xdr:rowOff>
        </xdr:from>
        <xdr:to>
          <xdr:col>26</xdr:col>
          <xdr:colOff>504825</xdr:colOff>
          <xdr:row>20</xdr:row>
          <xdr:rowOff>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下肢痙縮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352425</xdr:colOff>
          <xdr:row>21</xdr:row>
          <xdr:rowOff>0</xdr:rowOff>
        </xdr:from>
        <xdr:to>
          <xdr:col>26</xdr:col>
          <xdr:colOff>504825</xdr:colOff>
          <xdr:row>22</xdr:row>
          <xdr:rowOff>19050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上肢痙縮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352425</xdr:colOff>
          <xdr:row>22</xdr:row>
          <xdr:rowOff>19050</xdr:rowOff>
        </xdr:from>
        <xdr:to>
          <xdr:col>26</xdr:col>
          <xdr:colOff>504825</xdr:colOff>
          <xdr:row>24</xdr:row>
          <xdr:rowOff>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下肢痙縮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9525</xdr:colOff>
          <xdr:row>25</xdr:row>
          <xdr:rowOff>0</xdr:rowOff>
        </xdr:from>
        <xdr:to>
          <xdr:col>26</xdr:col>
          <xdr:colOff>504825</xdr:colOff>
          <xdr:row>26</xdr:row>
          <xdr:rowOff>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上肢痙縮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9525</xdr:colOff>
          <xdr:row>26</xdr:row>
          <xdr:rowOff>19050</xdr:rowOff>
        </xdr:from>
        <xdr:to>
          <xdr:col>26</xdr:col>
          <xdr:colOff>504825</xdr:colOff>
          <xdr:row>28</xdr:row>
          <xdr:rowOff>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下肢痙縮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9525</xdr:colOff>
          <xdr:row>29</xdr:row>
          <xdr:rowOff>0</xdr:rowOff>
        </xdr:from>
        <xdr:to>
          <xdr:col>26</xdr:col>
          <xdr:colOff>504825</xdr:colOff>
          <xdr:row>30</xdr:row>
          <xdr:rowOff>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上肢痙縮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9525</xdr:colOff>
          <xdr:row>30</xdr:row>
          <xdr:rowOff>19050</xdr:rowOff>
        </xdr:from>
        <xdr:to>
          <xdr:col>26</xdr:col>
          <xdr:colOff>504825</xdr:colOff>
          <xdr:row>32</xdr:row>
          <xdr:rowOff>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下肢痙縮</a:t>
              </a:r>
            </a:p>
          </xdr:txBody>
        </xdr:sp>
        <xdr:clientData/>
      </xdr:twoCellAnchor>
    </mc:Choice>
    <mc:Fallback/>
  </mc:AlternateContent>
  <xdr:twoCellAnchor>
    <xdr:from>
      <xdr:col>10</xdr:col>
      <xdr:colOff>24765</xdr:colOff>
      <xdr:row>5</xdr:row>
      <xdr:rowOff>9525</xdr:rowOff>
    </xdr:from>
    <xdr:to>
      <xdr:col>22</xdr:col>
      <xdr:colOff>172768</xdr:colOff>
      <xdr:row>32</xdr:row>
      <xdr:rowOff>168687</xdr:rowOff>
    </xdr:to>
    <xdr:grpSp>
      <xdr:nvGrpSpPr>
        <xdr:cNvPr id="82" name="グループ化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GrpSpPr/>
      </xdr:nvGrpSpPr>
      <xdr:grpSpPr>
        <a:xfrm>
          <a:off x="3443182" y="887942"/>
          <a:ext cx="2762086" cy="5196828"/>
          <a:chOff x="3522443" y="886058"/>
          <a:chExt cx="2812826" cy="5159651"/>
        </a:xfrm>
        <a:solidFill>
          <a:schemeClr val="bg1"/>
        </a:solidFill>
      </xdr:grpSpPr>
      <xdr:sp macro="" textlink="">
        <xdr:nvSpPr>
          <xdr:cNvPr id="83" name="正方形/長方形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SpPr/>
        </xdr:nvSpPr>
        <xdr:spPr>
          <a:xfrm>
            <a:off x="3522443" y="886058"/>
            <a:ext cx="133945" cy="20836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4" name="正方形/長方形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SpPr/>
        </xdr:nvSpPr>
        <xdr:spPr>
          <a:xfrm>
            <a:off x="3727535" y="3831091"/>
            <a:ext cx="566264" cy="14446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5" name="正方形/長方形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SpPr/>
        </xdr:nvSpPr>
        <xdr:spPr>
          <a:xfrm>
            <a:off x="3727535" y="4460420"/>
            <a:ext cx="566264" cy="14446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6" name="正方形/長方形 85">
            <a:extLst>
              <a:ext uri="{FF2B5EF4-FFF2-40B4-BE49-F238E27FC236}">
                <a16:creationId xmlns:a16="http://schemas.microsoft.com/office/drawing/2014/main" id="{00000000-0008-0000-0200-000056000000}"/>
              </a:ext>
            </a:extLst>
          </xdr:cNvPr>
          <xdr:cNvSpPr/>
        </xdr:nvSpPr>
        <xdr:spPr>
          <a:xfrm>
            <a:off x="3727535" y="5085300"/>
            <a:ext cx="566264" cy="144458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7" name="正方形/長方形 86">
            <a:extLst>
              <a:ext uri="{FF2B5EF4-FFF2-40B4-BE49-F238E27FC236}">
                <a16:creationId xmlns:a16="http://schemas.microsoft.com/office/drawing/2014/main" id="{00000000-0008-0000-0200-000057000000}"/>
              </a:ext>
            </a:extLst>
          </xdr:cNvPr>
          <xdr:cNvSpPr/>
        </xdr:nvSpPr>
        <xdr:spPr>
          <a:xfrm>
            <a:off x="3727535" y="5705727"/>
            <a:ext cx="566264" cy="14446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8" name="正方形/長方形 87">
            <a:extLst>
              <a:ext uri="{FF2B5EF4-FFF2-40B4-BE49-F238E27FC236}">
                <a16:creationId xmlns:a16="http://schemas.microsoft.com/office/drawing/2014/main" id="{00000000-0008-0000-0200-000058000000}"/>
              </a:ext>
            </a:extLst>
          </xdr:cNvPr>
          <xdr:cNvSpPr/>
        </xdr:nvSpPr>
        <xdr:spPr>
          <a:xfrm>
            <a:off x="5707487" y="4021845"/>
            <a:ext cx="627782" cy="149228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9" name="正方形/長方形 88">
            <a:extLst>
              <a:ext uri="{FF2B5EF4-FFF2-40B4-BE49-F238E27FC236}">
                <a16:creationId xmlns:a16="http://schemas.microsoft.com/office/drawing/2014/main" id="{00000000-0008-0000-0200-000059000000}"/>
              </a:ext>
            </a:extLst>
          </xdr:cNvPr>
          <xdr:cNvSpPr/>
        </xdr:nvSpPr>
        <xdr:spPr>
          <a:xfrm>
            <a:off x="5707487" y="4651176"/>
            <a:ext cx="627782" cy="149228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90" name="正方形/長方形 89">
            <a:extLst>
              <a:ext uri="{FF2B5EF4-FFF2-40B4-BE49-F238E27FC236}">
                <a16:creationId xmlns:a16="http://schemas.microsoft.com/office/drawing/2014/main" id="{00000000-0008-0000-0200-00005A000000}"/>
              </a:ext>
            </a:extLst>
          </xdr:cNvPr>
          <xdr:cNvSpPr/>
        </xdr:nvSpPr>
        <xdr:spPr>
          <a:xfrm>
            <a:off x="5707487" y="5276054"/>
            <a:ext cx="627782" cy="149228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91" name="正方形/長方形 90">
            <a:extLst>
              <a:ext uri="{FF2B5EF4-FFF2-40B4-BE49-F238E27FC236}">
                <a16:creationId xmlns:a16="http://schemas.microsoft.com/office/drawing/2014/main" id="{00000000-0008-0000-0200-00005B000000}"/>
              </a:ext>
            </a:extLst>
          </xdr:cNvPr>
          <xdr:cNvSpPr/>
        </xdr:nvSpPr>
        <xdr:spPr>
          <a:xfrm>
            <a:off x="5707487" y="5896481"/>
            <a:ext cx="627782" cy="149228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17</xdr:row>
          <xdr:rowOff>57150</xdr:rowOff>
        </xdr:from>
        <xdr:to>
          <xdr:col>12</xdr:col>
          <xdr:colOff>19050</xdr:colOff>
          <xdr:row>18</xdr:row>
          <xdr:rowOff>57150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3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19</xdr:row>
          <xdr:rowOff>28575</xdr:rowOff>
        </xdr:from>
        <xdr:to>
          <xdr:col>12</xdr:col>
          <xdr:colOff>19050</xdr:colOff>
          <xdr:row>20</xdr:row>
          <xdr:rowOff>171450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3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17</xdr:row>
          <xdr:rowOff>0</xdr:rowOff>
        </xdr:from>
        <xdr:to>
          <xdr:col>16</xdr:col>
          <xdr:colOff>19050</xdr:colOff>
          <xdr:row>21</xdr:row>
          <xdr:rowOff>0</xdr:rowOff>
        </xdr:to>
        <xdr:sp macro="" textlink="">
          <xdr:nvSpPr>
            <xdr:cNvPr id="7171" name="Group Box 1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3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21</xdr:row>
          <xdr:rowOff>38100</xdr:rowOff>
        </xdr:from>
        <xdr:to>
          <xdr:col>12</xdr:col>
          <xdr:colOff>19050</xdr:colOff>
          <xdr:row>22</xdr:row>
          <xdr:rowOff>76200</xdr:rowOff>
        </xdr:to>
        <xdr:sp macro="" textlink="">
          <xdr:nvSpPr>
            <xdr:cNvPr id="7172" name="Option Button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3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23</xdr:row>
          <xdr:rowOff>47625</xdr:rowOff>
        </xdr:from>
        <xdr:to>
          <xdr:col>12</xdr:col>
          <xdr:colOff>19050</xdr:colOff>
          <xdr:row>24</xdr:row>
          <xdr:rowOff>171450</xdr:rowOff>
        </xdr:to>
        <xdr:sp macro="" textlink="">
          <xdr:nvSpPr>
            <xdr:cNvPr id="7173" name="Option Button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3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0</xdr:rowOff>
        </xdr:from>
        <xdr:to>
          <xdr:col>16</xdr:col>
          <xdr:colOff>0</xdr:colOff>
          <xdr:row>25</xdr:row>
          <xdr:rowOff>0</xdr:rowOff>
        </xdr:to>
        <xdr:sp macro="" textlink="">
          <xdr:nvSpPr>
            <xdr:cNvPr id="7174" name="Group Box 2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3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25</xdr:row>
          <xdr:rowOff>38100</xdr:rowOff>
        </xdr:from>
        <xdr:to>
          <xdr:col>12</xdr:col>
          <xdr:colOff>19050</xdr:colOff>
          <xdr:row>26</xdr:row>
          <xdr:rowOff>76200</xdr:rowOff>
        </xdr:to>
        <xdr:sp macro="" textlink="">
          <xdr:nvSpPr>
            <xdr:cNvPr id="7175" name="Option Button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3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27</xdr:row>
          <xdr:rowOff>28575</xdr:rowOff>
        </xdr:from>
        <xdr:to>
          <xdr:col>12</xdr:col>
          <xdr:colOff>19050</xdr:colOff>
          <xdr:row>28</xdr:row>
          <xdr:rowOff>171450</xdr:rowOff>
        </xdr:to>
        <xdr:sp macro="" textlink="">
          <xdr:nvSpPr>
            <xdr:cNvPr id="7176" name="Option Button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3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25</xdr:row>
          <xdr:rowOff>0</xdr:rowOff>
        </xdr:from>
        <xdr:to>
          <xdr:col>16</xdr:col>
          <xdr:colOff>0</xdr:colOff>
          <xdr:row>29</xdr:row>
          <xdr:rowOff>0</xdr:rowOff>
        </xdr:to>
        <xdr:sp macro="" textlink="">
          <xdr:nvSpPr>
            <xdr:cNvPr id="7177" name="Group Box 3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3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29</xdr:row>
          <xdr:rowOff>38100</xdr:rowOff>
        </xdr:from>
        <xdr:to>
          <xdr:col>12</xdr:col>
          <xdr:colOff>19050</xdr:colOff>
          <xdr:row>30</xdr:row>
          <xdr:rowOff>76200</xdr:rowOff>
        </xdr:to>
        <xdr:sp macro="" textlink="">
          <xdr:nvSpPr>
            <xdr:cNvPr id="7178" name="Option Button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3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31</xdr:row>
          <xdr:rowOff>19050</xdr:rowOff>
        </xdr:from>
        <xdr:to>
          <xdr:col>12</xdr:col>
          <xdr:colOff>0</xdr:colOff>
          <xdr:row>32</xdr:row>
          <xdr:rowOff>142875</xdr:rowOff>
        </xdr:to>
        <xdr:sp macro="" textlink="">
          <xdr:nvSpPr>
            <xdr:cNvPr id="7179" name="Option Button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3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200025</xdr:colOff>
          <xdr:row>17</xdr:row>
          <xdr:rowOff>190500</xdr:rowOff>
        </xdr:from>
        <xdr:to>
          <xdr:col>22</xdr:col>
          <xdr:colOff>19050</xdr:colOff>
          <xdr:row>20</xdr:row>
          <xdr:rowOff>19050</xdr:rowOff>
        </xdr:to>
        <xdr:sp macro="" textlink="">
          <xdr:nvSpPr>
            <xdr:cNvPr id="7180" name="Check Box 1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3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200025</xdr:colOff>
          <xdr:row>21</xdr:row>
          <xdr:rowOff>209550</xdr:rowOff>
        </xdr:from>
        <xdr:to>
          <xdr:col>22</xdr:col>
          <xdr:colOff>57150</xdr:colOff>
          <xdr:row>24</xdr:row>
          <xdr:rowOff>19050</xdr:rowOff>
        </xdr:to>
        <xdr:sp macro="" textlink="">
          <xdr:nvSpPr>
            <xdr:cNvPr id="7181" name="Check Box 2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3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200025</xdr:colOff>
          <xdr:row>25</xdr:row>
          <xdr:rowOff>209550</xdr:rowOff>
        </xdr:from>
        <xdr:to>
          <xdr:col>22</xdr:col>
          <xdr:colOff>57150</xdr:colOff>
          <xdr:row>28</xdr:row>
          <xdr:rowOff>19050</xdr:rowOff>
        </xdr:to>
        <xdr:sp macro="" textlink="">
          <xdr:nvSpPr>
            <xdr:cNvPr id="7182" name="Check Box 3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3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209550</xdr:colOff>
          <xdr:row>29</xdr:row>
          <xdr:rowOff>171450</xdr:rowOff>
        </xdr:from>
        <xdr:to>
          <xdr:col>21</xdr:col>
          <xdr:colOff>438150</xdr:colOff>
          <xdr:row>31</xdr:row>
          <xdr:rowOff>95250</xdr:rowOff>
        </xdr:to>
        <xdr:sp macro="" textlink="">
          <xdr:nvSpPr>
            <xdr:cNvPr id="7183" name="Check Box 4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3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5</xdr:row>
          <xdr:rowOff>47625</xdr:rowOff>
        </xdr:from>
        <xdr:to>
          <xdr:col>4</xdr:col>
          <xdr:colOff>0</xdr:colOff>
          <xdr:row>5</xdr:row>
          <xdr:rowOff>209550</xdr:rowOff>
        </xdr:to>
        <xdr:sp macro="" textlink="">
          <xdr:nvSpPr>
            <xdr:cNvPr id="7184" name="Option Button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3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5</xdr:row>
          <xdr:rowOff>57150</xdr:rowOff>
        </xdr:from>
        <xdr:to>
          <xdr:col>7</xdr:col>
          <xdr:colOff>19050</xdr:colOff>
          <xdr:row>5</xdr:row>
          <xdr:rowOff>190500</xdr:rowOff>
        </xdr:to>
        <xdr:sp macro="" textlink="">
          <xdr:nvSpPr>
            <xdr:cNvPr id="7185" name="Option Button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3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0</xdr:rowOff>
        </xdr:from>
        <xdr:to>
          <xdr:col>11</xdr:col>
          <xdr:colOff>0</xdr:colOff>
          <xdr:row>5</xdr:row>
          <xdr:rowOff>228600</xdr:rowOff>
        </xdr:to>
        <xdr:sp macro="" textlink="">
          <xdr:nvSpPr>
            <xdr:cNvPr id="7186" name="Group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3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29</xdr:row>
          <xdr:rowOff>0</xdr:rowOff>
        </xdr:from>
        <xdr:to>
          <xdr:col>16</xdr:col>
          <xdr:colOff>0</xdr:colOff>
          <xdr:row>32</xdr:row>
          <xdr:rowOff>171450</xdr:rowOff>
        </xdr:to>
        <xdr:sp macro="" textlink="">
          <xdr:nvSpPr>
            <xdr:cNvPr id="7187" name="Group Box 4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3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23</xdr:col>
      <xdr:colOff>0</xdr:colOff>
      <xdr:row>35</xdr:row>
      <xdr:rowOff>0</xdr:rowOff>
    </xdr:from>
    <xdr:to>
      <xdr:col>34</xdr:col>
      <xdr:colOff>17717</xdr:colOff>
      <xdr:row>37</xdr:row>
      <xdr:rowOff>134628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4423" y="6579577"/>
          <a:ext cx="3483938" cy="317216"/>
        </a:xfrm>
        <a:prstGeom prst="rect">
          <a:avLst/>
        </a:prstGeom>
      </xdr:spPr>
    </xdr:pic>
    <xdr:clientData/>
  </xdr:twoCellAnchor>
  <xdr:twoCellAnchor>
    <xdr:from>
      <xdr:col>1</xdr:col>
      <xdr:colOff>1007810</xdr:colOff>
      <xdr:row>17</xdr:row>
      <xdr:rowOff>16093</xdr:rowOff>
    </xdr:from>
    <xdr:to>
      <xdr:col>11</xdr:col>
      <xdr:colOff>4329</xdr:colOff>
      <xdr:row>32</xdr:row>
      <xdr:rowOff>188605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1254402" y="3603843"/>
          <a:ext cx="2337677" cy="2500845"/>
          <a:chOff x="1299882" y="3585882"/>
          <a:chExt cx="2393613" cy="2483901"/>
        </a:xfrm>
      </xdr:grpSpPr>
      <xdr:grpSp>
        <xdr:nvGrpSpPr>
          <xdr:cNvPr id="23" name="グループ化 22"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GrpSpPr/>
        </xdr:nvGrpSpPr>
        <xdr:grpSpPr>
          <a:xfrm>
            <a:off x="1299882" y="3571047"/>
            <a:ext cx="2389803" cy="622455"/>
            <a:chOff x="1297781" y="3644112"/>
            <a:chExt cx="2383816" cy="615572"/>
          </a:xfrm>
        </xdr:grpSpPr>
        <xdr:cxnSp macro="">
          <xdr:nvCxnSpPr>
            <xdr:cNvPr id="61" name="直線コネクタ 60">
              <a:extLst>
                <a:ext uri="{FF2B5EF4-FFF2-40B4-BE49-F238E27FC236}">
                  <a16:creationId xmlns:a16="http://schemas.microsoft.com/office/drawing/2014/main" id="{00000000-0008-0000-0300-00003D000000}"/>
                </a:ext>
              </a:extLst>
            </xdr:cNvPr>
            <xdr:cNvCxnSpPr/>
          </xdr:nvCxnSpPr>
          <xdr:spPr>
            <a:xfrm>
              <a:off x="1297781" y="3647922"/>
              <a:ext cx="0" cy="61176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2" name="直線コネクタ 61">
              <a:extLst>
                <a:ext uri="{FF2B5EF4-FFF2-40B4-BE49-F238E27FC236}">
                  <a16:creationId xmlns:a16="http://schemas.microsoft.com/office/drawing/2014/main" id="{00000000-0008-0000-0300-00003E000000}"/>
                </a:ext>
              </a:extLst>
            </xdr:cNvPr>
            <xdr:cNvCxnSpPr/>
          </xdr:nvCxnSpPr>
          <xdr:spPr>
            <a:xfrm>
              <a:off x="1538068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3" name="直線コネクタ 62">
              <a:extLst>
                <a:ext uri="{FF2B5EF4-FFF2-40B4-BE49-F238E27FC236}">
                  <a16:creationId xmlns:a16="http://schemas.microsoft.com/office/drawing/2014/main" id="{00000000-0008-0000-0300-00003F000000}"/>
                </a:ext>
              </a:extLst>
            </xdr:cNvPr>
            <xdr:cNvCxnSpPr/>
          </xdr:nvCxnSpPr>
          <xdr:spPr>
            <a:xfrm>
              <a:off x="1774545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4" name="直線コネクタ 63">
              <a:extLst>
                <a:ext uri="{FF2B5EF4-FFF2-40B4-BE49-F238E27FC236}">
                  <a16:creationId xmlns:a16="http://schemas.microsoft.com/office/drawing/2014/main" id="{00000000-0008-0000-0300-000040000000}"/>
                </a:ext>
              </a:extLst>
            </xdr:cNvPr>
            <xdr:cNvCxnSpPr/>
          </xdr:nvCxnSpPr>
          <xdr:spPr>
            <a:xfrm>
              <a:off x="2011022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5" name="直線コネクタ 64">
              <a:extLst>
                <a:ext uri="{FF2B5EF4-FFF2-40B4-BE49-F238E27FC236}">
                  <a16:creationId xmlns:a16="http://schemas.microsoft.com/office/drawing/2014/main" id="{00000000-0008-0000-0300-000041000000}"/>
                </a:ext>
              </a:extLst>
            </xdr:cNvPr>
            <xdr:cNvCxnSpPr/>
          </xdr:nvCxnSpPr>
          <xdr:spPr>
            <a:xfrm>
              <a:off x="2251309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6" name="直線コネクタ 65">
              <a:extLst>
                <a:ext uri="{FF2B5EF4-FFF2-40B4-BE49-F238E27FC236}">
                  <a16:creationId xmlns:a16="http://schemas.microsoft.com/office/drawing/2014/main" id="{00000000-0008-0000-0300-000042000000}"/>
                </a:ext>
              </a:extLst>
            </xdr:cNvPr>
            <xdr:cNvCxnSpPr/>
          </xdr:nvCxnSpPr>
          <xdr:spPr>
            <a:xfrm>
              <a:off x="2491596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7" name="直線コネクタ 66">
              <a:extLst>
                <a:ext uri="{FF2B5EF4-FFF2-40B4-BE49-F238E27FC236}">
                  <a16:creationId xmlns:a16="http://schemas.microsoft.com/office/drawing/2014/main" id="{00000000-0008-0000-0300-000043000000}"/>
                </a:ext>
              </a:extLst>
            </xdr:cNvPr>
            <xdr:cNvCxnSpPr/>
          </xdr:nvCxnSpPr>
          <xdr:spPr>
            <a:xfrm>
              <a:off x="2728073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8" name="直線コネクタ 67">
              <a:extLst>
                <a:ext uri="{FF2B5EF4-FFF2-40B4-BE49-F238E27FC236}">
                  <a16:creationId xmlns:a16="http://schemas.microsoft.com/office/drawing/2014/main" id="{00000000-0008-0000-0300-000044000000}"/>
                </a:ext>
              </a:extLst>
            </xdr:cNvPr>
            <xdr:cNvCxnSpPr/>
          </xdr:nvCxnSpPr>
          <xdr:spPr>
            <a:xfrm>
              <a:off x="2970265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9" name="直線コネクタ 68">
              <a:extLst>
                <a:ext uri="{FF2B5EF4-FFF2-40B4-BE49-F238E27FC236}">
                  <a16:creationId xmlns:a16="http://schemas.microsoft.com/office/drawing/2014/main" id="{00000000-0008-0000-0300-000045000000}"/>
                </a:ext>
              </a:extLst>
            </xdr:cNvPr>
            <xdr:cNvCxnSpPr/>
          </xdr:nvCxnSpPr>
          <xdr:spPr>
            <a:xfrm>
              <a:off x="3201027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70" name="直線コネクタ 69">
              <a:extLst>
                <a:ext uri="{FF2B5EF4-FFF2-40B4-BE49-F238E27FC236}">
                  <a16:creationId xmlns:a16="http://schemas.microsoft.com/office/drawing/2014/main" id="{00000000-0008-0000-0300-000046000000}"/>
                </a:ext>
              </a:extLst>
            </xdr:cNvPr>
            <xdr:cNvCxnSpPr/>
          </xdr:nvCxnSpPr>
          <xdr:spPr>
            <a:xfrm>
              <a:off x="3441314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71" name="直線コネクタ 70">
              <a:extLst>
                <a:ext uri="{FF2B5EF4-FFF2-40B4-BE49-F238E27FC236}">
                  <a16:creationId xmlns:a16="http://schemas.microsoft.com/office/drawing/2014/main" id="{00000000-0008-0000-0300-000047000000}"/>
                </a:ext>
              </a:extLst>
            </xdr:cNvPr>
            <xdr:cNvCxnSpPr/>
          </xdr:nvCxnSpPr>
          <xdr:spPr>
            <a:xfrm>
              <a:off x="3681597" y="3647922"/>
              <a:ext cx="0" cy="61176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</xdr:grpSp>
      <xdr:grpSp>
        <xdr:nvGrpSpPr>
          <xdr:cNvPr id="24" name="グループ化 23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GrpSpPr/>
        </xdr:nvGrpSpPr>
        <xdr:grpSpPr>
          <a:xfrm>
            <a:off x="1299882" y="4216339"/>
            <a:ext cx="2389803" cy="601988"/>
            <a:chOff x="1297781" y="3644112"/>
            <a:chExt cx="2383816" cy="615572"/>
          </a:xfrm>
        </xdr:grpSpPr>
        <xdr:cxnSp macro="">
          <xdr:nvCxnSpPr>
            <xdr:cNvPr id="50" name="直線コネクタ 49">
              <a:extLst>
                <a:ext uri="{FF2B5EF4-FFF2-40B4-BE49-F238E27FC236}">
                  <a16:creationId xmlns:a16="http://schemas.microsoft.com/office/drawing/2014/main" id="{00000000-0008-0000-0300-000032000000}"/>
                </a:ext>
              </a:extLst>
            </xdr:cNvPr>
            <xdr:cNvCxnSpPr/>
          </xdr:nvCxnSpPr>
          <xdr:spPr>
            <a:xfrm>
              <a:off x="1297781" y="3647922"/>
              <a:ext cx="0" cy="61176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1" name="直線コネクタ 50">
              <a:extLst>
                <a:ext uri="{FF2B5EF4-FFF2-40B4-BE49-F238E27FC236}">
                  <a16:creationId xmlns:a16="http://schemas.microsoft.com/office/drawing/2014/main" id="{00000000-0008-0000-0300-000033000000}"/>
                </a:ext>
              </a:extLst>
            </xdr:cNvPr>
            <xdr:cNvCxnSpPr/>
          </xdr:nvCxnSpPr>
          <xdr:spPr>
            <a:xfrm>
              <a:off x="1538068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2" name="直線コネクタ 51">
              <a:extLst>
                <a:ext uri="{FF2B5EF4-FFF2-40B4-BE49-F238E27FC236}">
                  <a16:creationId xmlns:a16="http://schemas.microsoft.com/office/drawing/2014/main" id="{00000000-0008-0000-0300-000034000000}"/>
                </a:ext>
              </a:extLst>
            </xdr:cNvPr>
            <xdr:cNvCxnSpPr/>
          </xdr:nvCxnSpPr>
          <xdr:spPr>
            <a:xfrm>
              <a:off x="1774545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3" name="直線コネクタ 52">
              <a:extLst>
                <a:ext uri="{FF2B5EF4-FFF2-40B4-BE49-F238E27FC236}">
                  <a16:creationId xmlns:a16="http://schemas.microsoft.com/office/drawing/2014/main" id="{00000000-0008-0000-0300-000035000000}"/>
                </a:ext>
              </a:extLst>
            </xdr:cNvPr>
            <xdr:cNvCxnSpPr/>
          </xdr:nvCxnSpPr>
          <xdr:spPr>
            <a:xfrm>
              <a:off x="2011022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4" name="直線コネクタ 53">
              <a:extLst>
                <a:ext uri="{FF2B5EF4-FFF2-40B4-BE49-F238E27FC236}">
                  <a16:creationId xmlns:a16="http://schemas.microsoft.com/office/drawing/2014/main" id="{00000000-0008-0000-0300-000036000000}"/>
                </a:ext>
              </a:extLst>
            </xdr:cNvPr>
            <xdr:cNvCxnSpPr/>
          </xdr:nvCxnSpPr>
          <xdr:spPr>
            <a:xfrm>
              <a:off x="2251309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5" name="直線コネクタ 54">
              <a:extLst>
                <a:ext uri="{FF2B5EF4-FFF2-40B4-BE49-F238E27FC236}">
                  <a16:creationId xmlns:a16="http://schemas.microsoft.com/office/drawing/2014/main" id="{00000000-0008-0000-0300-000037000000}"/>
                </a:ext>
              </a:extLst>
            </xdr:cNvPr>
            <xdr:cNvCxnSpPr/>
          </xdr:nvCxnSpPr>
          <xdr:spPr>
            <a:xfrm>
              <a:off x="2491596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6" name="直線コネクタ 55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CxnSpPr/>
          </xdr:nvCxnSpPr>
          <xdr:spPr>
            <a:xfrm>
              <a:off x="2728073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7" name="直線コネクタ 56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CxnSpPr/>
          </xdr:nvCxnSpPr>
          <xdr:spPr>
            <a:xfrm>
              <a:off x="2970265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8" name="直線コネクタ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>
              <a:off x="3201027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59" name="直線コネクタ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3441314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60" name="直線コネクタ 59">
              <a:extLst>
                <a:ext uri="{FF2B5EF4-FFF2-40B4-BE49-F238E27FC236}">
                  <a16:creationId xmlns:a16="http://schemas.microsoft.com/office/drawing/2014/main" id="{00000000-0008-0000-0300-00003C000000}"/>
                </a:ext>
              </a:extLst>
            </xdr:cNvPr>
            <xdr:cNvCxnSpPr/>
          </xdr:nvCxnSpPr>
          <xdr:spPr>
            <a:xfrm>
              <a:off x="3681597" y="3647922"/>
              <a:ext cx="0" cy="61176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</xdr:grpSp>
      <xdr:grpSp>
        <xdr:nvGrpSpPr>
          <xdr:cNvPr id="25" name="グループ化 24"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GrpSpPr/>
        </xdr:nvGrpSpPr>
        <xdr:grpSpPr>
          <a:xfrm>
            <a:off x="1299882" y="4850706"/>
            <a:ext cx="2389803" cy="598179"/>
            <a:chOff x="1297781" y="3644112"/>
            <a:chExt cx="2383816" cy="615572"/>
          </a:xfrm>
        </xdr:grpSpPr>
        <xdr:cxnSp macro="">
          <xdr:nvCxnSpPr>
            <xdr:cNvPr id="39" name="直線コネクタ 38">
              <a:extLst>
                <a:ext uri="{FF2B5EF4-FFF2-40B4-BE49-F238E27FC236}">
                  <a16:creationId xmlns:a16="http://schemas.microsoft.com/office/drawing/2014/main" id="{00000000-0008-0000-0300-000027000000}"/>
                </a:ext>
              </a:extLst>
            </xdr:cNvPr>
            <xdr:cNvCxnSpPr/>
          </xdr:nvCxnSpPr>
          <xdr:spPr>
            <a:xfrm>
              <a:off x="1297781" y="3647922"/>
              <a:ext cx="0" cy="61176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0" name="直線コネクタ 39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CxnSpPr/>
          </xdr:nvCxnSpPr>
          <xdr:spPr>
            <a:xfrm>
              <a:off x="1538068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1" name="直線コネクタ 40">
              <a:extLst>
                <a:ext uri="{FF2B5EF4-FFF2-40B4-BE49-F238E27FC236}">
                  <a16:creationId xmlns:a16="http://schemas.microsoft.com/office/drawing/2014/main" id="{00000000-0008-0000-0300-000029000000}"/>
                </a:ext>
              </a:extLst>
            </xdr:cNvPr>
            <xdr:cNvCxnSpPr/>
          </xdr:nvCxnSpPr>
          <xdr:spPr>
            <a:xfrm>
              <a:off x="1774545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2" name="直線コネクタ 41">
              <a:extLst>
                <a:ext uri="{FF2B5EF4-FFF2-40B4-BE49-F238E27FC236}">
                  <a16:creationId xmlns:a16="http://schemas.microsoft.com/office/drawing/2014/main" id="{00000000-0008-0000-0300-00002A000000}"/>
                </a:ext>
              </a:extLst>
            </xdr:cNvPr>
            <xdr:cNvCxnSpPr/>
          </xdr:nvCxnSpPr>
          <xdr:spPr>
            <a:xfrm>
              <a:off x="2011022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3" name="直線コネクタ 42">
              <a:extLst>
                <a:ext uri="{FF2B5EF4-FFF2-40B4-BE49-F238E27FC236}">
                  <a16:creationId xmlns:a16="http://schemas.microsoft.com/office/drawing/2014/main" id="{00000000-0008-0000-0300-00002B000000}"/>
                </a:ext>
              </a:extLst>
            </xdr:cNvPr>
            <xdr:cNvCxnSpPr/>
          </xdr:nvCxnSpPr>
          <xdr:spPr>
            <a:xfrm>
              <a:off x="2251309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4" name="直線コネクタ 43">
              <a:extLst>
                <a:ext uri="{FF2B5EF4-FFF2-40B4-BE49-F238E27FC236}">
                  <a16:creationId xmlns:a16="http://schemas.microsoft.com/office/drawing/2014/main" id="{00000000-0008-0000-0300-00002C000000}"/>
                </a:ext>
              </a:extLst>
            </xdr:cNvPr>
            <xdr:cNvCxnSpPr/>
          </xdr:nvCxnSpPr>
          <xdr:spPr>
            <a:xfrm>
              <a:off x="2491596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5" name="直線コネクタ 44">
              <a:extLst>
                <a:ext uri="{FF2B5EF4-FFF2-40B4-BE49-F238E27FC236}">
                  <a16:creationId xmlns:a16="http://schemas.microsoft.com/office/drawing/2014/main" id="{00000000-0008-0000-0300-00002D000000}"/>
                </a:ext>
              </a:extLst>
            </xdr:cNvPr>
            <xdr:cNvCxnSpPr/>
          </xdr:nvCxnSpPr>
          <xdr:spPr>
            <a:xfrm>
              <a:off x="2728073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6" name="直線コネクタ 45">
              <a:extLst>
                <a:ext uri="{FF2B5EF4-FFF2-40B4-BE49-F238E27FC236}">
                  <a16:creationId xmlns:a16="http://schemas.microsoft.com/office/drawing/2014/main" id="{00000000-0008-0000-0300-00002E000000}"/>
                </a:ext>
              </a:extLst>
            </xdr:cNvPr>
            <xdr:cNvCxnSpPr/>
          </xdr:nvCxnSpPr>
          <xdr:spPr>
            <a:xfrm>
              <a:off x="2970265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7" name="直線コネクタ 46">
              <a:extLst>
                <a:ext uri="{FF2B5EF4-FFF2-40B4-BE49-F238E27FC236}">
                  <a16:creationId xmlns:a16="http://schemas.microsoft.com/office/drawing/2014/main" id="{00000000-0008-0000-0300-00002F000000}"/>
                </a:ext>
              </a:extLst>
            </xdr:cNvPr>
            <xdr:cNvCxnSpPr/>
          </xdr:nvCxnSpPr>
          <xdr:spPr>
            <a:xfrm>
              <a:off x="3201027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8" name="直線コネクタ 47">
              <a:extLst>
                <a:ext uri="{FF2B5EF4-FFF2-40B4-BE49-F238E27FC236}">
                  <a16:creationId xmlns:a16="http://schemas.microsoft.com/office/drawing/2014/main" id="{00000000-0008-0000-0300-000030000000}"/>
                </a:ext>
              </a:extLst>
            </xdr:cNvPr>
            <xdr:cNvCxnSpPr/>
          </xdr:nvCxnSpPr>
          <xdr:spPr>
            <a:xfrm>
              <a:off x="3441314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49" name="直線コネクタ 48">
              <a:extLst>
                <a:ext uri="{FF2B5EF4-FFF2-40B4-BE49-F238E27FC236}">
                  <a16:creationId xmlns:a16="http://schemas.microsoft.com/office/drawing/2014/main" id="{00000000-0008-0000-0300-000031000000}"/>
                </a:ext>
              </a:extLst>
            </xdr:cNvPr>
            <xdr:cNvCxnSpPr/>
          </xdr:nvCxnSpPr>
          <xdr:spPr>
            <a:xfrm>
              <a:off x="3681597" y="3647922"/>
              <a:ext cx="0" cy="61176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</xdr:grpSp>
      <xdr:grpSp>
        <xdr:nvGrpSpPr>
          <xdr:cNvPr id="26" name="グループ化 25"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GrpSpPr/>
        </xdr:nvGrpSpPr>
        <xdr:grpSpPr>
          <a:xfrm>
            <a:off x="1299882" y="5477441"/>
            <a:ext cx="2389803" cy="594253"/>
            <a:chOff x="1297781" y="3644112"/>
            <a:chExt cx="2383816" cy="615572"/>
          </a:xfrm>
        </xdr:grpSpPr>
        <xdr:cxnSp macro="">
          <xdr:nvCxnSpPr>
            <xdr:cNvPr id="27" name="直線コネクタ 26">
              <a:extLst>
                <a:ext uri="{FF2B5EF4-FFF2-40B4-BE49-F238E27FC236}">
                  <a16:creationId xmlns:a16="http://schemas.microsoft.com/office/drawing/2014/main" id="{00000000-0008-0000-0300-00001B000000}"/>
                </a:ext>
              </a:extLst>
            </xdr:cNvPr>
            <xdr:cNvCxnSpPr/>
          </xdr:nvCxnSpPr>
          <xdr:spPr>
            <a:xfrm>
              <a:off x="1297781" y="3647922"/>
              <a:ext cx="0" cy="61176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28" name="直線コネクタ 27">
              <a:extLst>
                <a:ext uri="{FF2B5EF4-FFF2-40B4-BE49-F238E27FC236}">
                  <a16:creationId xmlns:a16="http://schemas.microsoft.com/office/drawing/2014/main" id="{00000000-0008-0000-0300-00001C000000}"/>
                </a:ext>
              </a:extLst>
            </xdr:cNvPr>
            <xdr:cNvCxnSpPr/>
          </xdr:nvCxnSpPr>
          <xdr:spPr>
            <a:xfrm>
              <a:off x="1538068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29" name="直線コネクタ 28">
              <a:extLst>
                <a:ext uri="{FF2B5EF4-FFF2-40B4-BE49-F238E27FC236}">
                  <a16:creationId xmlns:a16="http://schemas.microsoft.com/office/drawing/2014/main" id="{00000000-0008-0000-0300-00001D000000}"/>
                </a:ext>
              </a:extLst>
            </xdr:cNvPr>
            <xdr:cNvCxnSpPr/>
          </xdr:nvCxnSpPr>
          <xdr:spPr>
            <a:xfrm>
              <a:off x="1774545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31" name="直線コネクタ 30">
              <a:extLst>
                <a:ext uri="{FF2B5EF4-FFF2-40B4-BE49-F238E27FC236}">
                  <a16:creationId xmlns:a16="http://schemas.microsoft.com/office/drawing/2014/main" id="{00000000-0008-0000-0300-00001F000000}"/>
                </a:ext>
              </a:extLst>
            </xdr:cNvPr>
            <xdr:cNvCxnSpPr/>
          </xdr:nvCxnSpPr>
          <xdr:spPr>
            <a:xfrm>
              <a:off x="2011022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32" name="直線コネクタ 31">
              <a:extLst>
                <a:ext uri="{FF2B5EF4-FFF2-40B4-BE49-F238E27FC236}">
                  <a16:creationId xmlns:a16="http://schemas.microsoft.com/office/drawing/2014/main" id="{00000000-0008-0000-0300-000020000000}"/>
                </a:ext>
              </a:extLst>
            </xdr:cNvPr>
            <xdr:cNvCxnSpPr/>
          </xdr:nvCxnSpPr>
          <xdr:spPr>
            <a:xfrm>
              <a:off x="2251309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33" name="直線コネクタ 32">
              <a:extLst>
                <a:ext uri="{FF2B5EF4-FFF2-40B4-BE49-F238E27FC236}">
                  <a16:creationId xmlns:a16="http://schemas.microsoft.com/office/drawing/2014/main" id="{00000000-0008-0000-0300-000021000000}"/>
                </a:ext>
              </a:extLst>
            </xdr:cNvPr>
            <xdr:cNvCxnSpPr/>
          </xdr:nvCxnSpPr>
          <xdr:spPr>
            <a:xfrm>
              <a:off x="2491596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34" name="直線コネクタ 33">
              <a:extLst>
                <a:ext uri="{FF2B5EF4-FFF2-40B4-BE49-F238E27FC236}">
                  <a16:creationId xmlns:a16="http://schemas.microsoft.com/office/drawing/2014/main" id="{00000000-0008-0000-0300-000022000000}"/>
                </a:ext>
              </a:extLst>
            </xdr:cNvPr>
            <xdr:cNvCxnSpPr/>
          </xdr:nvCxnSpPr>
          <xdr:spPr>
            <a:xfrm>
              <a:off x="2728073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35" name="直線コネクタ 34">
              <a:extLst>
                <a:ext uri="{FF2B5EF4-FFF2-40B4-BE49-F238E27FC236}">
                  <a16:creationId xmlns:a16="http://schemas.microsoft.com/office/drawing/2014/main" id="{00000000-0008-0000-0300-000023000000}"/>
                </a:ext>
              </a:extLst>
            </xdr:cNvPr>
            <xdr:cNvCxnSpPr/>
          </xdr:nvCxnSpPr>
          <xdr:spPr>
            <a:xfrm>
              <a:off x="2970265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36" name="直線コネクタ 35">
              <a:extLst>
                <a:ext uri="{FF2B5EF4-FFF2-40B4-BE49-F238E27FC236}">
                  <a16:creationId xmlns:a16="http://schemas.microsoft.com/office/drawing/2014/main" id="{00000000-0008-0000-0300-000024000000}"/>
                </a:ext>
              </a:extLst>
            </xdr:cNvPr>
            <xdr:cNvCxnSpPr/>
          </xdr:nvCxnSpPr>
          <xdr:spPr>
            <a:xfrm>
              <a:off x="3201027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37" name="直線コネクタ 36">
              <a:extLst>
                <a:ext uri="{FF2B5EF4-FFF2-40B4-BE49-F238E27FC236}">
                  <a16:creationId xmlns:a16="http://schemas.microsoft.com/office/drawing/2014/main" id="{00000000-0008-0000-0300-000025000000}"/>
                </a:ext>
              </a:extLst>
            </xdr:cNvPr>
            <xdr:cNvCxnSpPr/>
          </xdr:nvCxnSpPr>
          <xdr:spPr>
            <a:xfrm>
              <a:off x="3441314" y="3644112"/>
              <a:ext cx="0" cy="61557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  <xdr:cxnSp macro="">
          <xdr:nvCxnSpPr>
            <xdr:cNvPr id="38" name="直線コネクタ 37">
              <a:extLst>
                <a:ext uri="{FF2B5EF4-FFF2-40B4-BE49-F238E27FC236}">
                  <a16:creationId xmlns:a16="http://schemas.microsoft.com/office/drawing/2014/main" id="{00000000-0008-0000-0300-000026000000}"/>
                </a:ext>
              </a:extLst>
            </xdr:cNvPr>
            <xdr:cNvCxnSpPr/>
          </xdr:nvCxnSpPr>
          <xdr:spPr>
            <a:xfrm>
              <a:off x="3681597" y="3647922"/>
              <a:ext cx="0" cy="611762"/>
            </a:xfrm>
            <a:prstGeom prst="line">
              <a:avLst/>
            </a:prstGeom>
            <a:ln w="6350" cap="flat" cmpd="sng" algn="ctr">
              <a:solidFill>
                <a:schemeClr val="dk1"/>
              </a:solidFill>
              <a:prstDash val="sysDash"/>
              <a:round/>
              <a:headEnd type="none" w="med" len="med"/>
              <a:tailEnd type="non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</xdr:cxn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17</xdr:row>
          <xdr:rowOff>0</xdr:rowOff>
        </xdr:from>
        <xdr:to>
          <xdr:col>26</xdr:col>
          <xdr:colOff>504825</xdr:colOff>
          <xdr:row>18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3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上肢痙縮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18</xdr:row>
          <xdr:rowOff>19050</xdr:rowOff>
        </xdr:from>
        <xdr:to>
          <xdr:col>26</xdr:col>
          <xdr:colOff>504825</xdr:colOff>
          <xdr:row>20</xdr:row>
          <xdr:rowOff>0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3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下肢痙縮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21</xdr:row>
          <xdr:rowOff>0</xdr:rowOff>
        </xdr:from>
        <xdr:to>
          <xdr:col>26</xdr:col>
          <xdr:colOff>504825</xdr:colOff>
          <xdr:row>21</xdr:row>
          <xdr:rowOff>209550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3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上肢痙縮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22</xdr:row>
          <xdr:rowOff>19050</xdr:rowOff>
        </xdr:from>
        <xdr:to>
          <xdr:col>26</xdr:col>
          <xdr:colOff>504825</xdr:colOff>
          <xdr:row>24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3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下肢痙縮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25</xdr:row>
          <xdr:rowOff>0</xdr:rowOff>
        </xdr:from>
        <xdr:to>
          <xdr:col>26</xdr:col>
          <xdr:colOff>504825</xdr:colOff>
          <xdr:row>26</xdr:row>
          <xdr:rowOff>0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3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上肢痙縮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26</xdr:row>
          <xdr:rowOff>19050</xdr:rowOff>
        </xdr:from>
        <xdr:to>
          <xdr:col>26</xdr:col>
          <xdr:colOff>504825</xdr:colOff>
          <xdr:row>28</xdr:row>
          <xdr:rowOff>0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3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下肢痙縮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28</xdr:row>
          <xdr:rowOff>209550</xdr:rowOff>
        </xdr:from>
        <xdr:to>
          <xdr:col>26</xdr:col>
          <xdr:colOff>504825</xdr:colOff>
          <xdr:row>30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3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上肢痙縮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30</xdr:row>
          <xdr:rowOff>19050</xdr:rowOff>
        </xdr:from>
        <xdr:to>
          <xdr:col>26</xdr:col>
          <xdr:colOff>504825</xdr:colOff>
          <xdr:row>32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3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下肢痙縮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36991</xdr:rowOff>
    </xdr:from>
    <xdr:to>
      <xdr:col>24</xdr:col>
      <xdr:colOff>103392</xdr:colOff>
      <xdr:row>22</xdr:row>
      <xdr:rowOff>76453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70" y="36991"/>
          <a:ext cx="9677922" cy="68022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eda\Desktop\&#28193;&#9632;25&#65288;&#37329;&#65289;&#12476;&#12458;&#12510;&#12452;&#12531;&#65306;&#24739;&#32773;&#30331;&#37682;&#31080;&#65306;Excel&#65288;&#22823;&#22378;&#65289;\wtn220224_XEO006_&#24739;&#32773;&#30331;&#37682;&#31080;_&#25237;&#19982;&#37327;&#35336;&#31639;&#12471;&#12540;&#12488;&#36899;&#21205;ver2202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目的"/>
      <sheetName val="記入例"/>
      <sheetName val="登録票（入力フォーム）"/>
      <sheetName val="計算シート(入力フォーム）_患者1"/>
      <sheetName val="計算シート(入力フォーム）_患者2"/>
      <sheetName val="計算シート(入力フォーム）_患者3"/>
      <sheetName val="計算シート(入力フォーム）_患者4"/>
      <sheetName val="医療機関控え"/>
      <sheetName val="裏表紙"/>
    </sheetNames>
    <sheetDataSet>
      <sheetData sheetId="0"/>
      <sheetData sheetId="1"/>
      <sheetData sheetId="2"/>
      <sheetData sheetId="3"/>
      <sheetData sheetId="4"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</sheetData>
      <sheetData sheetId="5"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</sheetData>
      <sheetData sheetId="6"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.xml"/><Relationship Id="rId13" Type="http://schemas.openxmlformats.org/officeDocument/2006/relationships/ctrlProp" Target="../ctrlProps/ctrlProp37.xml"/><Relationship Id="rId18" Type="http://schemas.openxmlformats.org/officeDocument/2006/relationships/ctrlProp" Target="../ctrlProps/ctrlProp42.xml"/><Relationship Id="rId26" Type="http://schemas.openxmlformats.org/officeDocument/2006/relationships/ctrlProp" Target="../ctrlProps/ctrlProp50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45.xml"/><Relationship Id="rId7" Type="http://schemas.openxmlformats.org/officeDocument/2006/relationships/ctrlProp" Target="../ctrlProps/ctrlProp31.xml"/><Relationship Id="rId12" Type="http://schemas.openxmlformats.org/officeDocument/2006/relationships/ctrlProp" Target="../ctrlProps/ctrlProp36.xml"/><Relationship Id="rId17" Type="http://schemas.openxmlformats.org/officeDocument/2006/relationships/ctrlProp" Target="../ctrlProps/ctrlProp41.xml"/><Relationship Id="rId25" Type="http://schemas.openxmlformats.org/officeDocument/2006/relationships/ctrlProp" Target="../ctrlProps/ctrlProp49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40.xml"/><Relationship Id="rId20" Type="http://schemas.openxmlformats.org/officeDocument/2006/relationships/ctrlProp" Target="../ctrlProps/ctrlProp44.xml"/><Relationship Id="rId29" Type="http://schemas.openxmlformats.org/officeDocument/2006/relationships/ctrlProp" Target="../ctrlProps/ctrlProp5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0.xml"/><Relationship Id="rId11" Type="http://schemas.openxmlformats.org/officeDocument/2006/relationships/ctrlProp" Target="../ctrlProps/ctrlProp35.xml"/><Relationship Id="rId24" Type="http://schemas.openxmlformats.org/officeDocument/2006/relationships/ctrlProp" Target="../ctrlProps/ctrlProp48.xml"/><Relationship Id="rId5" Type="http://schemas.openxmlformats.org/officeDocument/2006/relationships/ctrlProp" Target="../ctrlProps/ctrlProp29.xml"/><Relationship Id="rId15" Type="http://schemas.openxmlformats.org/officeDocument/2006/relationships/ctrlProp" Target="../ctrlProps/ctrlProp39.xml"/><Relationship Id="rId23" Type="http://schemas.openxmlformats.org/officeDocument/2006/relationships/ctrlProp" Target="../ctrlProps/ctrlProp47.xml"/><Relationship Id="rId28" Type="http://schemas.openxmlformats.org/officeDocument/2006/relationships/ctrlProp" Target="../ctrlProps/ctrlProp52.xml"/><Relationship Id="rId10" Type="http://schemas.openxmlformats.org/officeDocument/2006/relationships/ctrlProp" Target="../ctrlProps/ctrlProp34.xml"/><Relationship Id="rId19" Type="http://schemas.openxmlformats.org/officeDocument/2006/relationships/ctrlProp" Target="../ctrlProps/ctrlProp43.xml"/><Relationship Id="rId4" Type="http://schemas.openxmlformats.org/officeDocument/2006/relationships/ctrlProp" Target="../ctrlProps/ctrlProp28.xml"/><Relationship Id="rId9" Type="http://schemas.openxmlformats.org/officeDocument/2006/relationships/ctrlProp" Target="../ctrlProps/ctrlProp33.xml"/><Relationship Id="rId14" Type="http://schemas.openxmlformats.org/officeDocument/2006/relationships/ctrlProp" Target="../ctrlProps/ctrlProp38.xml"/><Relationship Id="rId22" Type="http://schemas.openxmlformats.org/officeDocument/2006/relationships/ctrlProp" Target="../ctrlProps/ctrlProp46.xml"/><Relationship Id="rId27" Type="http://schemas.openxmlformats.org/officeDocument/2006/relationships/ctrlProp" Target="../ctrlProps/ctrlProp51.xml"/><Relationship Id="rId30" Type="http://schemas.openxmlformats.org/officeDocument/2006/relationships/ctrlProp" Target="../ctrlProps/ctrlProp5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F4519-69D7-41DF-9198-74F229529325}">
  <sheetPr codeName="Sheet2">
    <pageSetUpPr fitToPage="1"/>
  </sheetPr>
  <dimension ref="B1:X32"/>
  <sheetViews>
    <sheetView showGridLines="0" showRowColHeaders="0" zoomScale="90" zoomScaleNormal="90" zoomScalePageLayoutView="70" workbookViewId="0"/>
  </sheetViews>
  <sheetFormatPr defaultColWidth="8.125" defaultRowHeight="18.75" x14ac:dyDescent="0.4"/>
  <cols>
    <col min="1" max="1" width="1.75" customWidth="1"/>
    <col min="2" max="9" width="4.625" customWidth="1"/>
    <col min="10" max="10" width="5.5" customWidth="1"/>
    <col min="11" max="18" width="4.625" customWidth="1"/>
    <col min="19" max="19" width="6" customWidth="1"/>
    <col min="20" max="20" width="4.125" customWidth="1"/>
    <col min="21" max="21" width="9.25" customWidth="1"/>
    <col min="22" max="22" width="13.25" customWidth="1"/>
    <col min="23" max="23" width="5.5" customWidth="1"/>
    <col min="24" max="24" width="3.75" customWidth="1"/>
    <col min="25" max="25" width="1.75" customWidth="1"/>
  </cols>
  <sheetData>
    <row r="1" ht="28.15" customHeight="1" x14ac:dyDescent="0.4"/>
    <row r="2" ht="28.15" customHeight="1" x14ac:dyDescent="0.4"/>
    <row r="3" ht="28.15" customHeight="1" x14ac:dyDescent="0.4"/>
    <row r="4" ht="28.15" customHeight="1" x14ac:dyDescent="0.4"/>
    <row r="5" ht="28.15" customHeight="1" x14ac:dyDescent="0.4"/>
    <row r="6" ht="28.15" customHeight="1" x14ac:dyDescent="0.4"/>
    <row r="7" ht="28.15" customHeight="1" x14ac:dyDescent="0.4"/>
    <row r="8" ht="28.15" customHeight="1" x14ac:dyDescent="0.4"/>
    <row r="9" ht="28.15" customHeight="1" x14ac:dyDescent="0.4"/>
    <row r="10" ht="28.15" customHeight="1" x14ac:dyDescent="0.4"/>
    <row r="11" ht="28.15" customHeight="1" x14ac:dyDescent="0.4"/>
    <row r="12" ht="28.15" customHeight="1" x14ac:dyDescent="0.4"/>
    <row r="13" ht="28.15" customHeight="1" x14ac:dyDescent="0.4"/>
    <row r="14" ht="28.15" customHeight="1" x14ac:dyDescent="0.4"/>
    <row r="15" ht="28.15" customHeight="1" x14ac:dyDescent="0.4"/>
    <row r="16" ht="22.7" customHeight="1" x14ac:dyDescent="0.4"/>
    <row r="17" spans="2:24" ht="19.899999999999999" customHeight="1" x14ac:dyDescent="0.4"/>
    <row r="18" spans="2:24" ht="22.7" customHeight="1" x14ac:dyDescent="0.4"/>
    <row r="19" spans="2:24" ht="14.1" customHeight="1" x14ac:dyDescent="0.15">
      <c r="B19" s="32"/>
      <c r="C19" s="32"/>
      <c r="D19" s="32"/>
      <c r="E19" s="32"/>
      <c r="F19" s="32"/>
      <c r="G19" s="32"/>
      <c r="H19" s="32"/>
      <c r="I19" s="32"/>
      <c r="J19" s="32"/>
    </row>
    <row r="20" spans="2:24" ht="5.65" customHeight="1" x14ac:dyDescent="0.15">
      <c r="B20" s="32"/>
      <c r="C20" s="32"/>
      <c r="D20" s="32"/>
      <c r="E20" s="32"/>
      <c r="F20" s="32"/>
      <c r="G20" s="32"/>
      <c r="H20" s="32"/>
      <c r="I20" s="32"/>
      <c r="J20" s="32"/>
      <c r="W20" s="33"/>
      <c r="X20" s="34"/>
    </row>
    <row r="21" spans="2:24" ht="16.899999999999999" customHeight="1" x14ac:dyDescent="0.15"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W21" s="36"/>
      <c r="X21" s="37"/>
    </row>
    <row r="22" spans="2:24" ht="5.65" customHeight="1" x14ac:dyDescent="0.15"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W22" s="33"/>
      <c r="X22" s="37"/>
    </row>
    <row r="23" spans="2:24" ht="11.25" customHeight="1" x14ac:dyDescent="0.4"/>
    <row r="24" spans="2:24" ht="28.35" customHeight="1" x14ac:dyDescent="0.4"/>
    <row r="32" spans="2:24" ht="29.25" customHeight="1" x14ac:dyDescent="0.4"/>
  </sheetData>
  <sheetProtection sheet="1" objects="1" scenarios="1" selectLockedCells="1"/>
  <phoneticPr fontId="1"/>
  <printOptions horizontalCentered="1" verticalCentered="1"/>
  <pageMargins left="3.937007874015748E-2" right="3.937007874015748E-2" top="3.937007874015748E-2" bottom="3.937007874015748E-2" header="0" footer="0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0BE91-9347-4092-9BB9-8D7FE10AFCAD}">
  <sheetPr codeName="Sheet3">
    <pageSetUpPr fitToPage="1"/>
  </sheetPr>
  <dimension ref="B1:X32"/>
  <sheetViews>
    <sheetView showGridLines="0" showRowColHeaders="0" zoomScale="90" zoomScaleNormal="90" zoomScalePageLayoutView="70" workbookViewId="0"/>
  </sheetViews>
  <sheetFormatPr defaultColWidth="8.125" defaultRowHeight="18.75" x14ac:dyDescent="0.4"/>
  <cols>
    <col min="1" max="1" width="1.75" customWidth="1"/>
    <col min="2" max="9" width="4.625" customWidth="1"/>
    <col min="10" max="10" width="5.5" customWidth="1"/>
    <col min="11" max="18" width="4.625" customWidth="1"/>
    <col min="19" max="19" width="6" customWidth="1"/>
    <col min="20" max="20" width="4.125" customWidth="1"/>
    <col min="21" max="21" width="9.25" customWidth="1"/>
    <col min="22" max="22" width="13.25" customWidth="1"/>
    <col min="23" max="23" width="5.5" customWidth="1"/>
    <col min="24" max="24" width="3.75" customWidth="1"/>
    <col min="25" max="25" width="1.75" customWidth="1"/>
  </cols>
  <sheetData>
    <row r="1" ht="28.15" customHeight="1" x14ac:dyDescent="0.4"/>
    <row r="2" ht="28.15" customHeight="1" x14ac:dyDescent="0.4"/>
    <row r="3" ht="28.15" customHeight="1" x14ac:dyDescent="0.4"/>
    <row r="4" ht="28.15" customHeight="1" x14ac:dyDescent="0.4"/>
    <row r="5" ht="28.15" customHeight="1" x14ac:dyDescent="0.4"/>
    <row r="6" ht="28.15" customHeight="1" x14ac:dyDescent="0.4"/>
    <row r="7" ht="28.15" customHeight="1" x14ac:dyDescent="0.4"/>
    <row r="8" ht="28.15" customHeight="1" x14ac:dyDescent="0.4"/>
    <row r="9" ht="28.15" customHeight="1" x14ac:dyDescent="0.4"/>
    <row r="10" ht="28.15" customHeight="1" x14ac:dyDescent="0.4"/>
    <row r="11" ht="28.15" customHeight="1" x14ac:dyDescent="0.4"/>
    <row r="12" ht="28.15" customHeight="1" x14ac:dyDescent="0.4"/>
    <row r="13" ht="28.15" customHeight="1" x14ac:dyDescent="0.4"/>
    <row r="14" ht="28.15" customHeight="1" x14ac:dyDescent="0.4"/>
    <row r="15" ht="28.15" customHeight="1" x14ac:dyDescent="0.4"/>
    <row r="16" ht="22.7" customHeight="1" x14ac:dyDescent="0.4"/>
    <row r="17" spans="2:24" ht="19.899999999999999" customHeight="1" x14ac:dyDescent="0.4"/>
    <row r="18" spans="2:24" ht="22.7" customHeight="1" x14ac:dyDescent="0.4"/>
    <row r="19" spans="2:24" ht="14.1" customHeight="1" x14ac:dyDescent="0.15">
      <c r="B19" s="32"/>
      <c r="C19" s="32"/>
      <c r="D19" s="32"/>
      <c r="E19" s="32"/>
      <c r="F19" s="32"/>
      <c r="G19" s="32"/>
      <c r="H19" s="32"/>
      <c r="I19" s="32"/>
      <c r="J19" s="32"/>
    </row>
    <row r="20" spans="2:24" ht="5.65" customHeight="1" x14ac:dyDescent="0.15">
      <c r="B20" s="32"/>
      <c r="C20" s="32"/>
      <c r="D20" s="32"/>
      <c r="E20" s="32"/>
      <c r="F20" s="32"/>
      <c r="G20" s="32"/>
      <c r="H20" s="32"/>
      <c r="I20" s="32"/>
      <c r="J20" s="32"/>
      <c r="W20" s="33"/>
      <c r="X20" s="34"/>
    </row>
    <row r="21" spans="2:24" ht="16.899999999999999" customHeight="1" x14ac:dyDescent="0.15"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W21" s="36"/>
      <c r="X21" s="37"/>
    </row>
    <row r="22" spans="2:24" ht="5.65" customHeight="1" x14ac:dyDescent="0.15"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W22" s="33"/>
      <c r="X22" s="37"/>
    </row>
    <row r="23" spans="2:24" ht="11.25" customHeight="1" x14ac:dyDescent="0.4"/>
    <row r="24" spans="2:24" ht="28.35" customHeight="1" x14ac:dyDescent="0.4"/>
    <row r="32" spans="2:24" ht="29.25" customHeight="1" x14ac:dyDescent="0.4"/>
  </sheetData>
  <sheetProtection sheet="1" objects="1" scenarios="1" selectLockedCells="1"/>
  <phoneticPr fontId="1"/>
  <printOptions horizontalCentered="1" verticalCentered="1"/>
  <pageMargins left="3.937007874015748E-2" right="3.937007874015748E-2" top="3.937007874015748E-2" bottom="3.937007874015748E-2" header="0" footer="0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648B2-2C8A-466E-AE02-59BED16EDFC1}">
  <sheetPr codeName="Sheet1">
    <pageSetUpPr fitToPage="1"/>
  </sheetPr>
  <dimension ref="B1:AH47"/>
  <sheetViews>
    <sheetView showGridLines="0" showRowColHeaders="0" showZeros="0" tabSelected="1" showRuler="0" zoomScale="90" zoomScaleNormal="90" workbookViewId="0">
      <selection activeCell="D8" sqref="D8:K8"/>
    </sheetView>
  </sheetViews>
  <sheetFormatPr defaultColWidth="8.25" defaultRowHeight="14.25" x14ac:dyDescent="0.4"/>
  <cols>
    <col min="1" max="1" width="3.625" style="12" customWidth="1"/>
    <col min="2" max="2" width="12.875" style="12" customWidth="1"/>
    <col min="3" max="3" width="4.625" style="12" customWidth="1"/>
    <col min="4" max="4" width="3.625" style="12" customWidth="1"/>
    <col min="5" max="5" width="6.875" style="12" customWidth="1"/>
    <col min="6" max="6" width="2.25" style="12" customWidth="1"/>
    <col min="7" max="7" width="1.375" style="12" customWidth="1"/>
    <col min="8" max="8" width="2.75" style="12" customWidth="1"/>
    <col min="9" max="9" width="2.25" style="12" customWidth="1"/>
    <col min="10" max="10" width="4.625" style="12" customWidth="1"/>
    <col min="11" max="11" width="2.25" style="12" customWidth="1"/>
    <col min="12" max="12" width="2.75" style="12" customWidth="1"/>
    <col min="13" max="13" width="1.375" style="12" customWidth="1"/>
    <col min="14" max="14" width="1.75" style="12" customWidth="1"/>
    <col min="15" max="15" width="2.75" style="12" customWidth="1"/>
    <col min="16" max="16" width="0.375" style="12" customWidth="1"/>
    <col min="17" max="17" width="4.125" style="12" customWidth="1"/>
    <col min="18" max="18" width="1.375" style="12" customWidth="1"/>
    <col min="19" max="19" width="3.25" style="12" customWidth="1"/>
    <col min="20" max="20" width="5" style="12" customWidth="1"/>
    <col min="21" max="21" width="3.25" style="12" customWidth="1"/>
    <col min="22" max="22" width="6" style="12" customWidth="1"/>
    <col min="23" max="23" width="3.25" style="12" customWidth="1"/>
    <col min="24" max="24" width="4.625" style="12" customWidth="1"/>
    <col min="25" max="26" width="1.375" style="12" customWidth="1"/>
    <col min="27" max="27" width="6.5" style="12" customWidth="1"/>
    <col min="28" max="28" width="4.625" style="12" customWidth="1"/>
    <col min="29" max="29" width="1.75" style="12" customWidth="1"/>
    <col min="30" max="30" width="4.125" style="12" customWidth="1"/>
    <col min="31" max="31" width="1.375" style="12" customWidth="1"/>
    <col min="32" max="32" width="8.25" style="12" customWidth="1"/>
    <col min="33" max="33" width="5.5" style="12" customWidth="1"/>
    <col min="34" max="34" width="5" style="12" customWidth="1"/>
    <col min="35" max="35" width="3.625" style="12" customWidth="1"/>
    <col min="36" max="39" width="4.5" style="12" customWidth="1"/>
    <col min="40" max="41" width="2.25" style="12" customWidth="1"/>
    <col min="42" max="16384" width="8.25" style="12"/>
  </cols>
  <sheetData>
    <row r="1" spans="2:34" ht="2.65" customHeight="1" x14ac:dyDescent="0.4"/>
    <row r="2" spans="2:34" ht="8.4499999999999993" customHeight="1" x14ac:dyDescent="0.4">
      <c r="B2" s="42"/>
      <c r="C2" s="42"/>
      <c r="D2" s="42"/>
      <c r="E2" s="42"/>
      <c r="F2" s="42"/>
      <c r="G2" s="42"/>
      <c r="H2" s="42"/>
      <c r="I2" s="42"/>
      <c r="J2" s="91" t="s">
        <v>45</v>
      </c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42"/>
      <c r="AC2" s="42"/>
      <c r="AD2" s="89" t="s">
        <v>46</v>
      </c>
      <c r="AE2" s="89"/>
      <c r="AF2" s="89"/>
      <c r="AG2" s="89"/>
      <c r="AH2" s="89"/>
    </row>
    <row r="3" spans="2:34" ht="22.7" customHeight="1" x14ac:dyDescent="0.4">
      <c r="B3" s="42"/>
      <c r="C3" s="92" t="s">
        <v>1</v>
      </c>
      <c r="D3" s="93"/>
      <c r="E3" s="93"/>
      <c r="F3" s="93"/>
      <c r="G3" s="93"/>
      <c r="H3" s="94"/>
      <c r="I3" s="43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42"/>
      <c r="AC3" s="42"/>
      <c r="AD3" s="89"/>
      <c r="AE3" s="89"/>
      <c r="AF3" s="89"/>
      <c r="AG3" s="89"/>
      <c r="AH3" s="89"/>
    </row>
    <row r="4" spans="2:34" ht="8.4499999999999993" customHeight="1" x14ac:dyDescent="0.4">
      <c r="B4" s="42"/>
      <c r="C4" s="42"/>
      <c r="D4" s="42"/>
      <c r="E4" s="42"/>
      <c r="F4" s="42"/>
      <c r="G4" s="42"/>
      <c r="H4" s="42"/>
      <c r="I4" s="42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42"/>
      <c r="AC4" s="42"/>
      <c r="AD4" s="89"/>
      <c r="AE4" s="89"/>
      <c r="AF4" s="89"/>
      <c r="AG4" s="89"/>
      <c r="AH4" s="89"/>
    </row>
    <row r="5" spans="2:34" ht="28.15" customHeight="1" thickBot="1" x14ac:dyDescent="0.3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142" t="s">
        <v>2</v>
      </c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42"/>
      <c r="Z5" s="42"/>
      <c r="AA5" s="42"/>
      <c r="AB5" s="42"/>
      <c r="AC5" s="42"/>
      <c r="AD5" s="42"/>
      <c r="AE5" s="42"/>
      <c r="AF5" s="42"/>
      <c r="AG5" s="42"/>
      <c r="AH5" s="42"/>
    </row>
    <row r="6" spans="2:34" ht="19.899999999999999" customHeight="1" x14ac:dyDescent="0.4">
      <c r="B6" s="182" t="s">
        <v>3</v>
      </c>
      <c r="C6" s="161"/>
      <c r="D6" s="44"/>
      <c r="E6" s="29" t="s">
        <v>4</v>
      </c>
      <c r="F6" s="192"/>
      <c r="G6" s="192"/>
      <c r="H6" s="190" t="s">
        <v>5</v>
      </c>
      <c r="I6" s="190"/>
      <c r="J6" s="190"/>
      <c r="K6" s="45">
        <v>1</v>
      </c>
      <c r="L6" s="42"/>
      <c r="M6" s="42"/>
      <c r="N6" s="189" t="s">
        <v>6</v>
      </c>
      <c r="O6" s="188" t="s">
        <v>47</v>
      </c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</row>
    <row r="7" spans="2:34" ht="19.899999999999999" customHeight="1" x14ac:dyDescent="0.4">
      <c r="B7" s="183" t="s">
        <v>8</v>
      </c>
      <c r="C7" s="94"/>
      <c r="D7" s="46" t="s">
        <v>9</v>
      </c>
      <c r="E7" s="47"/>
      <c r="F7" s="46" t="s">
        <v>10</v>
      </c>
      <c r="G7" s="191"/>
      <c r="H7" s="191"/>
      <c r="I7" s="46" t="s">
        <v>11</v>
      </c>
      <c r="J7" s="47"/>
      <c r="K7" s="48" t="s">
        <v>12</v>
      </c>
      <c r="L7" s="42"/>
      <c r="M7" s="42"/>
      <c r="N7" s="189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</row>
    <row r="8" spans="2:34" ht="19.899999999999999" customHeight="1" x14ac:dyDescent="0.4">
      <c r="B8" s="183" t="s">
        <v>13</v>
      </c>
      <c r="C8" s="94"/>
      <c r="D8" s="126"/>
      <c r="E8" s="126"/>
      <c r="F8" s="126"/>
      <c r="G8" s="126"/>
      <c r="H8" s="126"/>
      <c r="I8" s="126"/>
      <c r="J8" s="126"/>
      <c r="K8" s="127"/>
      <c r="L8" s="42"/>
      <c r="M8" s="42"/>
      <c r="N8" s="189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</row>
    <row r="9" spans="2:34" ht="19.899999999999999" customHeight="1" x14ac:dyDescent="0.4">
      <c r="B9" s="183" t="s">
        <v>14</v>
      </c>
      <c r="C9" s="94"/>
      <c r="D9" s="126"/>
      <c r="E9" s="126"/>
      <c r="F9" s="126"/>
      <c r="G9" s="126"/>
      <c r="H9" s="126"/>
      <c r="I9" s="126"/>
      <c r="J9" s="126"/>
      <c r="K9" s="127"/>
      <c r="L9" s="42"/>
      <c r="M9" s="42"/>
      <c r="N9" s="189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</row>
    <row r="10" spans="2:34" ht="19.899999999999999" customHeight="1" x14ac:dyDescent="0.4">
      <c r="B10" s="183" t="s">
        <v>15</v>
      </c>
      <c r="C10" s="94"/>
      <c r="D10" s="126"/>
      <c r="E10" s="126"/>
      <c r="F10" s="126"/>
      <c r="G10" s="126"/>
      <c r="H10" s="126"/>
      <c r="I10" s="126"/>
      <c r="J10" s="126"/>
      <c r="K10" s="127"/>
      <c r="L10" s="42"/>
      <c r="M10" s="42"/>
      <c r="N10" s="189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</row>
    <row r="11" spans="2:34" ht="8.4499999999999993" customHeight="1" x14ac:dyDescent="0.4">
      <c r="B11" s="184" t="s">
        <v>16</v>
      </c>
      <c r="C11" s="185"/>
      <c r="D11" s="102"/>
      <c r="E11" s="103"/>
      <c r="F11" s="103"/>
      <c r="G11" s="103"/>
      <c r="H11" s="103"/>
      <c r="I11" s="103"/>
      <c r="J11" s="103"/>
      <c r="K11" s="104"/>
      <c r="L11" s="42"/>
      <c r="M11" s="42"/>
      <c r="N11" s="189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</row>
    <row r="12" spans="2:34" ht="28.15" customHeight="1" x14ac:dyDescent="0.4">
      <c r="B12" s="186"/>
      <c r="C12" s="187"/>
      <c r="D12" s="105"/>
      <c r="E12" s="106"/>
      <c r="F12" s="106"/>
      <c r="G12" s="106"/>
      <c r="H12" s="106"/>
      <c r="I12" s="106"/>
      <c r="J12" s="106"/>
      <c r="K12" s="107"/>
      <c r="L12" s="42"/>
      <c r="M12" s="42"/>
      <c r="N12" s="108" t="s">
        <v>17</v>
      </c>
      <c r="O12" s="108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</row>
    <row r="13" spans="2:34" ht="8.4499999999999993" customHeight="1" x14ac:dyDescent="0.4">
      <c r="B13" s="98" t="s">
        <v>18</v>
      </c>
      <c r="C13" s="99"/>
      <c r="D13" s="102"/>
      <c r="E13" s="103"/>
      <c r="F13" s="103"/>
      <c r="G13" s="103"/>
      <c r="H13" s="103"/>
      <c r="I13" s="103"/>
      <c r="J13" s="103"/>
      <c r="K13" s="104"/>
      <c r="L13" s="42"/>
      <c r="M13" s="42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</row>
    <row r="14" spans="2:34" ht="11.25" customHeight="1" x14ac:dyDescent="0.4">
      <c r="B14" s="100"/>
      <c r="C14" s="101"/>
      <c r="D14" s="105"/>
      <c r="E14" s="106"/>
      <c r="F14" s="106"/>
      <c r="G14" s="106"/>
      <c r="H14" s="106"/>
      <c r="I14" s="106"/>
      <c r="J14" s="106"/>
      <c r="K14" s="107"/>
      <c r="L14" s="42"/>
      <c r="M14" s="42"/>
      <c r="N14" s="42"/>
      <c r="O14" s="42"/>
      <c r="P14" s="42"/>
      <c r="Q14" s="42"/>
      <c r="R14" s="42"/>
      <c r="S14" s="42"/>
      <c r="T14" s="42"/>
      <c r="U14" s="110" t="s">
        <v>19</v>
      </c>
      <c r="V14" s="110"/>
      <c r="W14" s="110"/>
      <c r="X14" s="111"/>
      <c r="Y14" s="111"/>
      <c r="Z14" s="111"/>
      <c r="AA14" s="111"/>
      <c r="AB14" s="111"/>
      <c r="AC14" s="42"/>
      <c r="AD14" s="42"/>
      <c r="AE14" s="42"/>
      <c r="AF14" s="42"/>
      <c r="AG14" s="42"/>
      <c r="AH14" s="42"/>
    </row>
    <row r="15" spans="2:34" ht="8.4499999999999993" customHeight="1" x14ac:dyDescent="0.4">
      <c r="B15" s="98" t="s">
        <v>20</v>
      </c>
      <c r="C15" s="99"/>
      <c r="D15" s="114"/>
      <c r="E15" s="115"/>
      <c r="F15" s="115"/>
      <c r="G15" s="115"/>
      <c r="H15" s="115"/>
      <c r="I15" s="115"/>
      <c r="J15" s="115"/>
      <c r="K15" s="116"/>
      <c r="L15" s="42"/>
      <c r="M15" s="42"/>
      <c r="N15" s="42"/>
      <c r="O15" s="42"/>
      <c r="P15" s="42"/>
      <c r="Q15" s="42"/>
      <c r="R15" s="42"/>
      <c r="S15" s="42"/>
      <c r="T15" s="42"/>
      <c r="U15" s="111"/>
      <c r="V15" s="111"/>
      <c r="W15" s="111"/>
      <c r="X15" s="111"/>
      <c r="Y15" s="111"/>
      <c r="Z15" s="111"/>
      <c r="AA15" s="111"/>
      <c r="AB15" s="111"/>
      <c r="AC15" s="42"/>
      <c r="AD15" s="42"/>
      <c r="AE15" s="42"/>
      <c r="AF15" s="42"/>
      <c r="AG15" s="42"/>
      <c r="AH15" s="42"/>
    </row>
    <row r="16" spans="2:34" ht="11.25" customHeight="1" thickBot="1" x14ac:dyDescent="0.45">
      <c r="B16" s="112"/>
      <c r="C16" s="113"/>
      <c r="D16" s="117"/>
      <c r="E16" s="118"/>
      <c r="F16" s="118"/>
      <c r="G16" s="118"/>
      <c r="H16" s="118"/>
      <c r="I16" s="118"/>
      <c r="J16" s="118"/>
      <c r="K16" s="119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</row>
    <row r="17" spans="2:34" ht="42.4" customHeight="1" x14ac:dyDescent="0.4">
      <c r="B17" s="49" t="s">
        <v>21</v>
      </c>
      <c r="C17" s="160" t="s">
        <v>48</v>
      </c>
      <c r="D17" s="140"/>
      <c r="E17" s="140"/>
      <c r="F17" s="140"/>
      <c r="G17" s="140"/>
      <c r="H17" s="140"/>
      <c r="I17" s="140"/>
      <c r="J17" s="140"/>
      <c r="K17" s="161"/>
      <c r="L17" s="95" t="s">
        <v>23</v>
      </c>
      <c r="M17" s="96"/>
      <c r="N17" s="96"/>
      <c r="O17" s="96"/>
      <c r="P17" s="97"/>
      <c r="Q17" s="160" t="s">
        <v>24</v>
      </c>
      <c r="R17" s="140"/>
      <c r="S17" s="140"/>
      <c r="T17" s="140"/>
      <c r="U17" s="161"/>
      <c r="V17" s="95" t="s">
        <v>49</v>
      </c>
      <c r="W17" s="96"/>
      <c r="X17" s="97"/>
      <c r="Y17" s="95" t="s">
        <v>26</v>
      </c>
      <c r="Z17" s="96"/>
      <c r="AA17" s="96"/>
      <c r="AB17" s="96"/>
      <c r="AC17" s="96"/>
      <c r="AD17" s="96"/>
      <c r="AE17" s="97"/>
      <c r="AF17" s="140" t="s">
        <v>27</v>
      </c>
      <c r="AG17" s="140"/>
      <c r="AH17" s="141"/>
    </row>
    <row r="18" spans="2:34" ht="16.899999999999999" customHeight="1" x14ac:dyDescent="0.4">
      <c r="B18" s="98">
        <v>1</v>
      </c>
      <c r="C18" s="162"/>
      <c r="D18" s="163"/>
      <c r="E18" s="163"/>
      <c r="F18" s="163"/>
      <c r="G18" s="163"/>
      <c r="H18" s="163"/>
      <c r="I18" s="163"/>
      <c r="J18" s="163"/>
      <c r="K18" s="164"/>
      <c r="L18" s="177">
        <v>1</v>
      </c>
      <c r="M18" s="181" t="s">
        <v>28</v>
      </c>
      <c r="N18" s="181"/>
      <c r="O18" s="181"/>
      <c r="P18" s="50"/>
      <c r="Q18" s="120" t="s">
        <v>29</v>
      </c>
      <c r="R18" s="122"/>
      <c r="S18" s="122"/>
      <c r="T18" s="122"/>
      <c r="U18" s="124" t="s">
        <v>30</v>
      </c>
      <c r="V18" s="154" t="b">
        <v>0</v>
      </c>
      <c r="W18" s="132" t="s">
        <v>31</v>
      </c>
      <c r="X18" s="133"/>
      <c r="Y18" s="51" t="b">
        <v>0</v>
      </c>
      <c r="Z18" s="52"/>
      <c r="AA18" s="52"/>
      <c r="AB18" s="148"/>
      <c r="AC18" s="148"/>
      <c r="AD18" s="53" t="s">
        <v>32</v>
      </c>
      <c r="AE18" s="54" t="b">
        <v>1</v>
      </c>
      <c r="AF18" s="55" t="s">
        <v>33</v>
      </c>
      <c r="AG18" s="56"/>
      <c r="AH18" s="57" t="s">
        <v>34</v>
      </c>
    </row>
    <row r="19" spans="2:34" ht="8.4499999999999993" customHeight="1" x14ac:dyDescent="0.4">
      <c r="B19" s="128"/>
      <c r="C19" s="165"/>
      <c r="D19" s="166"/>
      <c r="E19" s="166"/>
      <c r="F19" s="166"/>
      <c r="G19" s="166"/>
      <c r="H19" s="166"/>
      <c r="I19" s="166"/>
      <c r="J19" s="166"/>
      <c r="K19" s="167"/>
      <c r="L19" s="178"/>
      <c r="M19" s="174"/>
      <c r="N19" s="174"/>
      <c r="O19" s="174"/>
      <c r="P19" s="58"/>
      <c r="Q19" s="121"/>
      <c r="R19" s="123"/>
      <c r="S19" s="123"/>
      <c r="T19" s="123"/>
      <c r="U19" s="125"/>
      <c r="V19" s="155"/>
      <c r="W19" s="134"/>
      <c r="X19" s="135"/>
      <c r="Y19" s="59" t="b">
        <v>0</v>
      </c>
      <c r="Z19" s="60"/>
      <c r="AA19" s="60"/>
      <c r="AB19" s="149"/>
      <c r="AC19" s="149"/>
      <c r="AD19" s="152" t="s">
        <v>32</v>
      </c>
      <c r="AE19" s="159" t="b">
        <v>0</v>
      </c>
      <c r="AF19" s="147" t="s">
        <v>35</v>
      </c>
      <c r="AG19" s="149"/>
      <c r="AH19" s="157" t="s">
        <v>36</v>
      </c>
    </row>
    <row r="20" spans="2:34" ht="8.4499999999999993" customHeight="1" x14ac:dyDescent="0.4">
      <c r="B20" s="128"/>
      <c r="C20" s="165"/>
      <c r="D20" s="166"/>
      <c r="E20" s="166"/>
      <c r="F20" s="166"/>
      <c r="G20" s="166"/>
      <c r="H20" s="166"/>
      <c r="I20" s="166"/>
      <c r="J20" s="166"/>
      <c r="K20" s="167"/>
      <c r="L20" s="178"/>
      <c r="M20" s="174" t="s">
        <v>37</v>
      </c>
      <c r="N20" s="174"/>
      <c r="O20" s="174"/>
      <c r="P20" s="58"/>
      <c r="Q20" s="144"/>
      <c r="R20" s="123"/>
      <c r="S20" s="174" t="s">
        <v>38</v>
      </c>
      <c r="T20" s="123"/>
      <c r="U20" s="125" t="s">
        <v>39</v>
      </c>
      <c r="V20" s="155"/>
      <c r="W20" s="134"/>
      <c r="X20" s="135"/>
      <c r="Y20" s="59"/>
      <c r="Z20" s="60"/>
      <c r="AA20" s="60"/>
      <c r="AB20" s="150"/>
      <c r="AC20" s="150"/>
      <c r="AD20" s="153"/>
      <c r="AE20" s="159"/>
      <c r="AF20" s="147"/>
      <c r="AG20" s="149"/>
      <c r="AH20" s="157"/>
    </row>
    <row r="21" spans="2:34" ht="16.899999999999999" customHeight="1" x14ac:dyDescent="0.4">
      <c r="B21" s="100"/>
      <c r="C21" s="168"/>
      <c r="D21" s="169"/>
      <c r="E21" s="169"/>
      <c r="F21" s="169"/>
      <c r="G21" s="169"/>
      <c r="H21" s="169"/>
      <c r="I21" s="169"/>
      <c r="J21" s="169"/>
      <c r="K21" s="170"/>
      <c r="L21" s="179"/>
      <c r="M21" s="175"/>
      <c r="N21" s="175"/>
      <c r="O21" s="175"/>
      <c r="P21" s="61"/>
      <c r="Q21" s="145"/>
      <c r="R21" s="146"/>
      <c r="S21" s="175"/>
      <c r="T21" s="146"/>
      <c r="U21" s="143"/>
      <c r="V21" s="156"/>
      <c r="W21" s="138"/>
      <c r="X21" s="139"/>
      <c r="Y21" s="62"/>
      <c r="Z21" s="90" t="s">
        <v>40</v>
      </c>
      <c r="AA21" s="90"/>
      <c r="AB21" s="151">
        <f>SUM(AB18:AC20)</f>
        <v>0</v>
      </c>
      <c r="AC21" s="151"/>
      <c r="AD21" s="63" t="s">
        <v>32</v>
      </c>
      <c r="AE21" s="64"/>
      <c r="AF21" s="65" t="s">
        <v>41</v>
      </c>
      <c r="AG21" s="66"/>
      <c r="AH21" s="67" t="s">
        <v>34</v>
      </c>
    </row>
    <row r="22" spans="2:34" ht="16.899999999999999" customHeight="1" x14ac:dyDescent="0.4">
      <c r="B22" s="128">
        <v>2</v>
      </c>
      <c r="C22" s="162"/>
      <c r="D22" s="163"/>
      <c r="E22" s="163"/>
      <c r="F22" s="163"/>
      <c r="G22" s="163"/>
      <c r="H22" s="163"/>
      <c r="I22" s="163"/>
      <c r="J22" s="163"/>
      <c r="K22" s="164"/>
      <c r="L22" s="177">
        <v>1</v>
      </c>
      <c r="M22" s="181" t="s">
        <v>28</v>
      </c>
      <c r="N22" s="181"/>
      <c r="O22" s="181"/>
      <c r="P22" s="50"/>
      <c r="Q22" s="121" t="s">
        <v>29</v>
      </c>
      <c r="R22" s="123"/>
      <c r="S22" s="123"/>
      <c r="T22" s="123"/>
      <c r="U22" s="125" t="s">
        <v>30</v>
      </c>
      <c r="V22" s="154" t="b">
        <v>0</v>
      </c>
      <c r="W22" s="132" t="s">
        <v>31</v>
      </c>
      <c r="X22" s="133"/>
      <c r="Y22" s="68" t="b">
        <v>0</v>
      </c>
      <c r="Z22" s="69"/>
      <c r="AA22" s="69"/>
      <c r="AB22" s="149"/>
      <c r="AC22" s="149"/>
      <c r="AD22" s="70" t="s">
        <v>32</v>
      </c>
      <c r="AE22" s="71"/>
      <c r="AF22" s="72" t="s">
        <v>33</v>
      </c>
      <c r="AG22" s="73"/>
      <c r="AH22" s="74" t="s">
        <v>34</v>
      </c>
    </row>
    <row r="23" spans="2:34" ht="8.4499999999999993" customHeight="1" x14ac:dyDescent="0.4">
      <c r="B23" s="128"/>
      <c r="C23" s="165"/>
      <c r="D23" s="166"/>
      <c r="E23" s="166"/>
      <c r="F23" s="166"/>
      <c r="G23" s="166"/>
      <c r="H23" s="166"/>
      <c r="I23" s="166"/>
      <c r="J23" s="166"/>
      <c r="K23" s="167"/>
      <c r="L23" s="178"/>
      <c r="M23" s="174"/>
      <c r="N23" s="174"/>
      <c r="O23" s="174"/>
      <c r="P23" s="58"/>
      <c r="Q23" s="121"/>
      <c r="R23" s="123"/>
      <c r="S23" s="123"/>
      <c r="T23" s="123"/>
      <c r="U23" s="125"/>
      <c r="V23" s="155"/>
      <c r="W23" s="134"/>
      <c r="X23" s="135"/>
      <c r="Y23" s="75" t="b">
        <v>0</v>
      </c>
      <c r="Z23" s="76"/>
      <c r="AA23" s="76"/>
      <c r="AB23" s="149"/>
      <c r="AC23" s="149"/>
      <c r="AD23" s="152" t="s">
        <v>32</v>
      </c>
      <c r="AE23" s="193"/>
      <c r="AF23" s="147" t="s">
        <v>35</v>
      </c>
      <c r="AG23" s="149"/>
      <c r="AH23" s="157" t="s">
        <v>36</v>
      </c>
    </row>
    <row r="24" spans="2:34" ht="8.4499999999999993" customHeight="1" x14ac:dyDescent="0.4">
      <c r="B24" s="128"/>
      <c r="C24" s="165"/>
      <c r="D24" s="166"/>
      <c r="E24" s="166"/>
      <c r="F24" s="166"/>
      <c r="G24" s="166"/>
      <c r="H24" s="166"/>
      <c r="I24" s="166"/>
      <c r="J24" s="166"/>
      <c r="K24" s="167"/>
      <c r="L24" s="178"/>
      <c r="M24" s="174" t="s">
        <v>37</v>
      </c>
      <c r="N24" s="174"/>
      <c r="O24" s="174"/>
      <c r="P24" s="58"/>
      <c r="Q24" s="144"/>
      <c r="R24" s="123"/>
      <c r="S24" s="174" t="s">
        <v>38</v>
      </c>
      <c r="T24" s="123"/>
      <c r="U24" s="125" t="s">
        <v>39</v>
      </c>
      <c r="V24" s="155"/>
      <c r="W24" s="134"/>
      <c r="X24" s="135"/>
      <c r="Y24" s="75"/>
      <c r="Z24" s="76"/>
      <c r="AA24" s="76"/>
      <c r="AB24" s="150"/>
      <c r="AC24" s="150"/>
      <c r="AD24" s="153"/>
      <c r="AE24" s="193"/>
      <c r="AF24" s="147"/>
      <c r="AG24" s="149"/>
      <c r="AH24" s="157"/>
    </row>
    <row r="25" spans="2:34" ht="16.899999999999999" customHeight="1" x14ac:dyDescent="0.4">
      <c r="B25" s="128"/>
      <c r="C25" s="168"/>
      <c r="D25" s="169"/>
      <c r="E25" s="169"/>
      <c r="F25" s="169"/>
      <c r="G25" s="169"/>
      <c r="H25" s="169"/>
      <c r="I25" s="169"/>
      <c r="J25" s="169"/>
      <c r="K25" s="170"/>
      <c r="L25" s="179"/>
      <c r="M25" s="175"/>
      <c r="N25" s="175"/>
      <c r="O25" s="175"/>
      <c r="P25" s="61"/>
      <c r="Q25" s="144"/>
      <c r="R25" s="123"/>
      <c r="S25" s="174"/>
      <c r="T25" s="123"/>
      <c r="U25" s="125"/>
      <c r="V25" s="156"/>
      <c r="W25" s="138"/>
      <c r="X25" s="139"/>
      <c r="Y25" s="77"/>
      <c r="Z25" s="90" t="s">
        <v>40</v>
      </c>
      <c r="AA25" s="90"/>
      <c r="AB25" s="151">
        <f>SUM(AB22:AC24)</f>
        <v>0</v>
      </c>
      <c r="AC25" s="151"/>
      <c r="AD25" s="70" t="s">
        <v>32</v>
      </c>
      <c r="AE25" s="71"/>
      <c r="AF25" s="72" t="s">
        <v>41</v>
      </c>
      <c r="AG25" s="73"/>
      <c r="AH25" s="74" t="s">
        <v>34</v>
      </c>
    </row>
    <row r="26" spans="2:34" ht="16.899999999999999" customHeight="1" x14ac:dyDescent="0.4">
      <c r="B26" s="98">
        <v>3</v>
      </c>
      <c r="C26" s="162"/>
      <c r="D26" s="163"/>
      <c r="E26" s="163"/>
      <c r="F26" s="163"/>
      <c r="G26" s="163"/>
      <c r="H26" s="163"/>
      <c r="I26" s="163"/>
      <c r="J26" s="163"/>
      <c r="K26" s="164"/>
      <c r="L26" s="177">
        <v>1</v>
      </c>
      <c r="M26" s="181" t="s">
        <v>28</v>
      </c>
      <c r="N26" s="181"/>
      <c r="O26" s="181"/>
      <c r="P26" s="50"/>
      <c r="Q26" s="120" t="s">
        <v>29</v>
      </c>
      <c r="R26" s="122"/>
      <c r="S26" s="122"/>
      <c r="T26" s="122"/>
      <c r="U26" s="124" t="s">
        <v>30</v>
      </c>
      <c r="V26" s="154" t="b">
        <v>0</v>
      </c>
      <c r="W26" s="132" t="s">
        <v>31</v>
      </c>
      <c r="X26" s="133"/>
      <c r="Y26" s="68" t="b">
        <v>0</v>
      </c>
      <c r="Z26" s="69"/>
      <c r="AA26" s="69"/>
      <c r="AB26" s="148"/>
      <c r="AC26" s="148"/>
      <c r="AD26" s="53" t="s">
        <v>32</v>
      </c>
      <c r="AE26" s="54" t="b">
        <v>1</v>
      </c>
      <c r="AF26" s="55" t="s">
        <v>33</v>
      </c>
      <c r="AG26" s="56"/>
      <c r="AH26" s="57" t="s">
        <v>34</v>
      </c>
    </row>
    <row r="27" spans="2:34" ht="8.4499999999999993" customHeight="1" x14ac:dyDescent="0.4">
      <c r="B27" s="128"/>
      <c r="C27" s="165"/>
      <c r="D27" s="166"/>
      <c r="E27" s="166"/>
      <c r="F27" s="166"/>
      <c r="G27" s="166"/>
      <c r="H27" s="166"/>
      <c r="I27" s="166"/>
      <c r="J27" s="166"/>
      <c r="K27" s="167"/>
      <c r="L27" s="178"/>
      <c r="M27" s="174"/>
      <c r="N27" s="174"/>
      <c r="O27" s="174"/>
      <c r="P27" s="58"/>
      <c r="Q27" s="121"/>
      <c r="R27" s="123"/>
      <c r="S27" s="123"/>
      <c r="T27" s="123"/>
      <c r="U27" s="125"/>
      <c r="V27" s="155"/>
      <c r="W27" s="134"/>
      <c r="X27" s="135"/>
      <c r="Y27" s="75" t="b">
        <v>0</v>
      </c>
      <c r="Z27" s="76"/>
      <c r="AA27" s="76"/>
      <c r="AB27" s="149"/>
      <c r="AC27" s="149"/>
      <c r="AD27" s="152" t="s">
        <v>32</v>
      </c>
      <c r="AE27" s="193"/>
      <c r="AF27" s="147" t="s">
        <v>35</v>
      </c>
      <c r="AG27" s="149"/>
      <c r="AH27" s="157" t="s">
        <v>36</v>
      </c>
    </row>
    <row r="28" spans="2:34" ht="8.4499999999999993" customHeight="1" x14ac:dyDescent="0.4">
      <c r="B28" s="128"/>
      <c r="C28" s="165"/>
      <c r="D28" s="166"/>
      <c r="E28" s="166"/>
      <c r="F28" s="166"/>
      <c r="G28" s="166"/>
      <c r="H28" s="166"/>
      <c r="I28" s="166"/>
      <c r="J28" s="166"/>
      <c r="K28" s="167"/>
      <c r="L28" s="178"/>
      <c r="M28" s="174" t="s">
        <v>37</v>
      </c>
      <c r="N28" s="174"/>
      <c r="O28" s="174"/>
      <c r="P28" s="58"/>
      <c r="Q28" s="144"/>
      <c r="R28" s="123"/>
      <c r="S28" s="174" t="s">
        <v>38</v>
      </c>
      <c r="T28" s="123"/>
      <c r="U28" s="125" t="s">
        <v>39</v>
      </c>
      <c r="V28" s="155"/>
      <c r="W28" s="134"/>
      <c r="X28" s="135"/>
      <c r="Y28" s="75"/>
      <c r="Z28" s="76"/>
      <c r="AA28" s="76"/>
      <c r="AB28" s="150"/>
      <c r="AC28" s="150"/>
      <c r="AD28" s="153"/>
      <c r="AE28" s="193"/>
      <c r="AF28" s="147"/>
      <c r="AG28" s="149"/>
      <c r="AH28" s="157"/>
    </row>
    <row r="29" spans="2:34" ht="16.899999999999999" customHeight="1" x14ac:dyDescent="0.4">
      <c r="B29" s="100"/>
      <c r="C29" s="168"/>
      <c r="D29" s="169"/>
      <c r="E29" s="169"/>
      <c r="F29" s="169"/>
      <c r="G29" s="169"/>
      <c r="H29" s="169"/>
      <c r="I29" s="169"/>
      <c r="J29" s="169"/>
      <c r="K29" s="170"/>
      <c r="L29" s="179"/>
      <c r="M29" s="175"/>
      <c r="N29" s="175"/>
      <c r="O29" s="175"/>
      <c r="P29" s="61"/>
      <c r="Q29" s="145"/>
      <c r="R29" s="146"/>
      <c r="S29" s="175"/>
      <c r="T29" s="146"/>
      <c r="U29" s="143"/>
      <c r="V29" s="156"/>
      <c r="W29" s="138"/>
      <c r="X29" s="139"/>
      <c r="Y29" s="62"/>
      <c r="Z29" s="90" t="s">
        <v>40</v>
      </c>
      <c r="AA29" s="90"/>
      <c r="AB29" s="151">
        <f>SUM(AB26:AC28)</f>
        <v>0</v>
      </c>
      <c r="AC29" s="151"/>
      <c r="AD29" s="63" t="s">
        <v>32</v>
      </c>
      <c r="AE29" s="64"/>
      <c r="AF29" s="65" t="s">
        <v>41</v>
      </c>
      <c r="AG29" s="66"/>
      <c r="AH29" s="67" t="s">
        <v>34</v>
      </c>
    </row>
    <row r="30" spans="2:34" ht="16.899999999999999" customHeight="1" x14ac:dyDescent="0.4">
      <c r="B30" s="128">
        <v>4</v>
      </c>
      <c r="C30" s="162"/>
      <c r="D30" s="163"/>
      <c r="E30" s="163"/>
      <c r="F30" s="163"/>
      <c r="G30" s="163"/>
      <c r="H30" s="163"/>
      <c r="I30" s="163"/>
      <c r="J30" s="163"/>
      <c r="K30" s="164"/>
      <c r="L30" s="177">
        <v>1</v>
      </c>
      <c r="M30" s="181" t="s">
        <v>28</v>
      </c>
      <c r="N30" s="181"/>
      <c r="O30" s="181"/>
      <c r="P30" s="50"/>
      <c r="Q30" s="121" t="s">
        <v>29</v>
      </c>
      <c r="R30" s="123"/>
      <c r="S30" s="123"/>
      <c r="T30" s="123"/>
      <c r="U30" s="125" t="s">
        <v>30</v>
      </c>
      <c r="V30" s="154" t="b">
        <v>0</v>
      </c>
      <c r="W30" s="132" t="s">
        <v>31</v>
      </c>
      <c r="X30" s="133"/>
      <c r="Y30" s="68" t="b">
        <v>0</v>
      </c>
      <c r="Z30" s="69"/>
      <c r="AA30" s="69"/>
      <c r="AB30" s="149"/>
      <c r="AC30" s="149"/>
      <c r="AD30" s="70" t="s">
        <v>32</v>
      </c>
      <c r="AE30" s="71"/>
      <c r="AF30" s="72" t="s">
        <v>33</v>
      </c>
      <c r="AG30" s="73"/>
      <c r="AH30" s="74" t="s">
        <v>34</v>
      </c>
    </row>
    <row r="31" spans="2:34" ht="8.4499999999999993" customHeight="1" x14ac:dyDescent="0.4">
      <c r="B31" s="128"/>
      <c r="C31" s="165"/>
      <c r="D31" s="166"/>
      <c r="E31" s="166"/>
      <c r="F31" s="166"/>
      <c r="G31" s="166"/>
      <c r="H31" s="166"/>
      <c r="I31" s="166"/>
      <c r="J31" s="166"/>
      <c r="K31" s="167"/>
      <c r="L31" s="178"/>
      <c r="M31" s="174"/>
      <c r="N31" s="174"/>
      <c r="O31" s="174"/>
      <c r="P31" s="58"/>
      <c r="Q31" s="121"/>
      <c r="R31" s="123"/>
      <c r="S31" s="123"/>
      <c r="T31" s="123"/>
      <c r="U31" s="125"/>
      <c r="V31" s="155"/>
      <c r="W31" s="134"/>
      <c r="X31" s="135"/>
      <c r="Y31" s="75" t="b">
        <v>0</v>
      </c>
      <c r="Z31" s="76"/>
      <c r="AA31" s="76"/>
      <c r="AB31" s="149"/>
      <c r="AC31" s="149"/>
      <c r="AD31" s="152" t="s">
        <v>32</v>
      </c>
      <c r="AE31" s="193"/>
      <c r="AF31" s="147" t="s">
        <v>35</v>
      </c>
      <c r="AG31" s="149"/>
      <c r="AH31" s="157" t="s">
        <v>36</v>
      </c>
    </row>
    <row r="32" spans="2:34" ht="8.4499999999999993" customHeight="1" x14ac:dyDescent="0.4">
      <c r="B32" s="128"/>
      <c r="C32" s="165"/>
      <c r="D32" s="166"/>
      <c r="E32" s="166"/>
      <c r="F32" s="166"/>
      <c r="G32" s="166"/>
      <c r="H32" s="166"/>
      <c r="I32" s="166"/>
      <c r="J32" s="166"/>
      <c r="K32" s="167"/>
      <c r="L32" s="178"/>
      <c r="M32" s="174" t="s">
        <v>37</v>
      </c>
      <c r="N32" s="174"/>
      <c r="O32" s="174"/>
      <c r="P32" s="58"/>
      <c r="Q32" s="144"/>
      <c r="R32" s="123"/>
      <c r="S32" s="174" t="s">
        <v>38</v>
      </c>
      <c r="T32" s="123"/>
      <c r="U32" s="125" t="s">
        <v>39</v>
      </c>
      <c r="V32" s="155"/>
      <c r="W32" s="134"/>
      <c r="X32" s="135"/>
      <c r="Y32" s="75"/>
      <c r="Z32" s="76"/>
      <c r="AA32" s="76"/>
      <c r="AB32" s="150"/>
      <c r="AC32" s="150"/>
      <c r="AD32" s="153"/>
      <c r="AE32" s="193"/>
      <c r="AF32" s="147"/>
      <c r="AG32" s="149"/>
      <c r="AH32" s="157"/>
    </row>
    <row r="33" spans="2:34" ht="16.899999999999999" customHeight="1" thickBot="1" x14ac:dyDescent="0.45">
      <c r="B33" s="112"/>
      <c r="C33" s="171"/>
      <c r="D33" s="172"/>
      <c r="E33" s="172"/>
      <c r="F33" s="172"/>
      <c r="G33" s="172"/>
      <c r="H33" s="172"/>
      <c r="I33" s="172"/>
      <c r="J33" s="172"/>
      <c r="K33" s="173"/>
      <c r="L33" s="180"/>
      <c r="M33" s="176"/>
      <c r="N33" s="176"/>
      <c r="O33" s="176"/>
      <c r="P33" s="78"/>
      <c r="Q33" s="194"/>
      <c r="R33" s="195"/>
      <c r="S33" s="176"/>
      <c r="T33" s="195"/>
      <c r="U33" s="130"/>
      <c r="V33" s="158"/>
      <c r="W33" s="136"/>
      <c r="X33" s="137"/>
      <c r="Y33" s="79"/>
      <c r="Z33" s="131" t="s">
        <v>40</v>
      </c>
      <c r="AA33" s="131"/>
      <c r="AB33" s="129">
        <f>SUM(AB30:AC32)</f>
        <v>0</v>
      </c>
      <c r="AC33" s="129"/>
      <c r="AD33" s="80" t="s">
        <v>32</v>
      </c>
      <c r="AE33" s="81"/>
      <c r="AF33" s="82" t="s">
        <v>41</v>
      </c>
      <c r="AG33" s="83"/>
      <c r="AH33" s="84" t="s">
        <v>34</v>
      </c>
    </row>
    <row r="34" spans="2:34" ht="8.4499999999999993" customHeight="1" x14ac:dyDescent="0.4"/>
    <row r="35" spans="2:34" ht="5.65" customHeight="1" x14ac:dyDescent="0.4">
      <c r="B35" s="85" t="s">
        <v>42</v>
      </c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</row>
    <row r="36" spans="2:34" ht="11.25" customHeight="1" x14ac:dyDescent="0.4"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24"/>
      <c r="W36" s="24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</row>
    <row r="37" spans="2:34" ht="5.65" customHeight="1" x14ac:dyDescent="0.4">
      <c r="W37" s="24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</row>
    <row r="38" spans="2:34" ht="14.1" customHeight="1" x14ac:dyDescent="0.4">
      <c r="B38" s="86" t="s">
        <v>43</v>
      </c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8"/>
      <c r="U38" s="10"/>
      <c r="V38" s="10"/>
      <c r="W38" s="24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</row>
    <row r="39" spans="2:34" ht="14.1" customHeight="1" x14ac:dyDescent="0.4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7" spans="2:34" ht="29.25" customHeight="1" x14ac:dyDescent="0.4"/>
  </sheetData>
  <sheetProtection sheet="1" objects="1" scenarios="1" selectLockedCells="1"/>
  <mergeCells count="126">
    <mergeCell ref="AE23:AE24"/>
    <mergeCell ref="AE27:AE28"/>
    <mergeCell ref="AE31:AE32"/>
    <mergeCell ref="L22:L25"/>
    <mergeCell ref="L18:L21"/>
    <mergeCell ref="M18:O19"/>
    <mergeCell ref="M20:O21"/>
    <mergeCell ref="M22:O23"/>
    <mergeCell ref="M24:O25"/>
    <mergeCell ref="U24:U25"/>
    <mergeCell ref="M32:O33"/>
    <mergeCell ref="Q32:R33"/>
    <mergeCell ref="T32:T33"/>
    <mergeCell ref="Q30:Q31"/>
    <mergeCell ref="R30:T31"/>
    <mergeCell ref="R26:T27"/>
    <mergeCell ref="B6:C6"/>
    <mergeCell ref="B7:C7"/>
    <mergeCell ref="B8:C8"/>
    <mergeCell ref="B9:C9"/>
    <mergeCell ref="B10:C10"/>
    <mergeCell ref="B11:C12"/>
    <mergeCell ref="O6:AH11"/>
    <mergeCell ref="N6:N11"/>
    <mergeCell ref="D11:K12"/>
    <mergeCell ref="H6:J6"/>
    <mergeCell ref="G7:H7"/>
    <mergeCell ref="F6:G6"/>
    <mergeCell ref="D10:K10"/>
    <mergeCell ref="D9:K9"/>
    <mergeCell ref="AH19:AH20"/>
    <mergeCell ref="AF19:AF20"/>
    <mergeCell ref="AG19:AG20"/>
    <mergeCell ref="B30:B33"/>
    <mergeCell ref="C17:K17"/>
    <mergeCell ref="C18:K21"/>
    <mergeCell ref="C22:K25"/>
    <mergeCell ref="C26:K29"/>
    <mergeCell ref="C30:K33"/>
    <mergeCell ref="U22:U23"/>
    <mergeCell ref="U26:U27"/>
    <mergeCell ref="U30:U31"/>
    <mergeCell ref="S20:S21"/>
    <mergeCell ref="S24:S25"/>
    <mergeCell ref="S28:S29"/>
    <mergeCell ref="S32:S33"/>
    <mergeCell ref="T20:T21"/>
    <mergeCell ref="Q17:U17"/>
    <mergeCell ref="U20:U21"/>
    <mergeCell ref="L26:L29"/>
    <mergeCell ref="L30:L33"/>
    <mergeCell ref="M26:O27"/>
    <mergeCell ref="M28:O29"/>
    <mergeCell ref="M30:O31"/>
    <mergeCell ref="B18:B21"/>
    <mergeCell ref="B22:B25"/>
    <mergeCell ref="AG27:AG28"/>
    <mergeCell ref="AH27:AH28"/>
    <mergeCell ref="V26:V29"/>
    <mergeCell ref="V30:V33"/>
    <mergeCell ref="AD23:AD24"/>
    <mergeCell ref="AB25:AC25"/>
    <mergeCell ref="AB26:AC26"/>
    <mergeCell ref="AB27:AC28"/>
    <mergeCell ref="AD27:AD28"/>
    <mergeCell ref="AF31:AF32"/>
    <mergeCell ref="AG31:AG32"/>
    <mergeCell ref="AH31:AH32"/>
    <mergeCell ref="AB29:AC29"/>
    <mergeCell ref="AB30:AC30"/>
    <mergeCell ref="AB31:AC32"/>
    <mergeCell ref="AD31:AD32"/>
    <mergeCell ref="V22:V25"/>
    <mergeCell ref="AF23:AF24"/>
    <mergeCell ref="AG23:AG24"/>
    <mergeCell ref="AH23:AH24"/>
    <mergeCell ref="Z29:AA29"/>
    <mergeCell ref="AE19:AE20"/>
    <mergeCell ref="AF17:AH17"/>
    <mergeCell ref="Y17:AE17"/>
    <mergeCell ref="N5:X5"/>
    <mergeCell ref="U28:U29"/>
    <mergeCell ref="Q20:R21"/>
    <mergeCell ref="Q24:R25"/>
    <mergeCell ref="Q28:R29"/>
    <mergeCell ref="Q22:Q23"/>
    <mergeCell ref="AF27:AF28"/>
    <mergeCell ref="AB18:AC18"/>
    <mergeCell ref="AB19:AC20"/>
    <mergeCell ref="AB21:AC21"/>
    <mergeCell ref="AB22:AC22"/>
    <mergeCell ref="AB23:AC24"/>
    <mergeCell ref="W18:X21"/>
    <mergeCell ref="AD19:AD20"/>
    <mergeCell ref="V17:X17"/>
    <mergeCell ref="V18:V21"/>
    <mergeCell ref="Z25:AA25"/>
    <mergeCell ref="W22:X25"/>
    <mergeCell ref="R22:T23"/>
    <mergeCell ref="T24:T25"/>
    <mergeCell ref="T28:T29"/>
    <mergeCell ref="Q26:Q27"/>
    <mergeCell ref="X36:AH38"/>
    <mergeCell ref="B35:U36"/>
    <mergeCell ref="B38:T38"/>
    <mergeCell ref="AD2:AH4"/>
    <mergeCell ref="Z21:AA21"/>
    <mergeCell ref="J2:AA4"/>
    <mergeCell ref="C3:H3"/>
    <mergeCell ref="L17:P17"/>
    <mergeCell ref="B13:C14"/>
    <mergeCell ref="D13:K14"/>
    <mergeCell ref="N12:AH13"/>
    <mergeCell ref="U14:AB15"/>
    <mergeCell ref="B15:C16"/>
    <mergeCell ref="D15:K16"/>
    <mergeCell ref="Q18:Q19"/>
    <mergeCell ref="R18:T19"/>
    <mergeCell ref="U18:U19"/>
    <mergeCell ref="D8:K8"/>
    <mergeCell ref="B26:B29"/>
    <mergeCell ref="AB33:AC33"/>
    <mergeCell ref="U32:U33"/>
    <mergeCell ref="Z33:AA33"/>
    <mergeCell ref="W30:X33"/>
    <mergeCell ref="W26:X29"/>
  </mergeCells>
  <phoneticPr fontId="1"/>
  <dataValidations count="2">
    <dataValidation imeMode="halfAlpha" allowBlank="1" showInputMessage="1" showErrorMessage="1" sqref="R18:T19 Q20:R21 T20:T21 R22:T23 Q24:R25 T24:T25 R26:T27 T28:T29 Q28:R29 R30:T31 Q32:R33 T32:T33 D15:K16 E7 J7" xr:uid="{29FD2272-E5F1-4E5A-A92D-799AF996859A}"/>
    <dataValidation type="textLength" imeMode="halfAlpha" allowBlank="1" showInputMessage="1" showErrorMessage="1" errorTitle="入力内容を確認してください" error="※患者識別番号は10桁以内の英数字で入力してください" promptTitle="※患者識別番号は" prompt="●左詰めで入力されます。_x000a_●マウスが「白抜きの十字マーク」のときにクリックすると、選択と入力ができます。" sqref="C18:K33" xr:uid="{AADCED1B-3F74-4734-9AE9-B7D895211A8A}">
      <formula1>1</formula1>
      <formula2>10</formula2>
    </dataValidation>
  </dataValidations>
  <printOptions horizontalCentered="1" verticalCentered="1"/>
  <pageMargins left="3.937007874015748E-2" right="3.937007874015748E-2" top="3.937007874015748E-2" bottom="3.937007874015748E-2" header="0" footer="0"/>
  <pageSetup paperSize="9" orientation="landscape" blackAndWhite="1" r:id="rId1"/>
  <headerFooter>
    <oddHeader xml:space="preserve">&amp;R&amp;"Meiryo UI,標準"
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09" r:id="rId4" name="Option Button 37">
              <controlPr defaultSize="0" autoFill="0" autoLine="0" autoPict="0">
                <anchor moveWithCells="1">
                  <from>
                    <xdr:col>11</xdr:col>
                    <xdr:colOff>38100</xdr:colOff>
                    <xdr:row>17</xdr:row>
                    <xdr:rowOff>57150</xdr:rowOff>
                  </from>
                  <to>
                    <xdr:col>14</xdr:col>
                    <xdr:colOff>161925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5" name="Option Button 38">
              <controlPr defaultSize="0" autoFill="0" autoLine="0" autoPict="0">
                <anchor moveWithCells="1">
                  <from>
                    <xdr:col>11</xdr:col>
                    <xdr:colOff>28575</xdr:colOff>
                    <xdr:row>19</xdr:row>
                    <xdr:rowOff>28575</xdr:rowOff>
                  </from>
                  <to>
                    <xdr:col>14</xdr:col>
                    <xdr:colOff>180975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6" name="Group Box 1">
              <controlPr defaultSize="0" autoFill="0" autoPict="0">
                <anchor moveWithCells="1">
                  <from>
                    <xdr:col>11</xdr:col>
                    <xdr:colOff>0</xdr:colOff>
                    <xdr:row>17</xdr:row>
                    <xdr:rowOff>0</xdr:rowOff>
                  </from>
                  <to>
                    <xdr:col>16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7" name="Option Button 40">
              <controlPr defaultSize="0" autoFill="0" autoLine="0" autoPict="0">
                <anchor moveWithCells="1">
                  <from>
                    <xdr:col>11</xdr:col>
                    <xdr:colOff>38100</xdr:colOff>
                    <xdr:row>21</xdr:row>
                    <xdr:rowOff>38100</xdr:rowOff>
                  </from>
                  <to>
                    <xdr:col>14</xdr:col>
                    <xdr:colOff>171450</xdr:colOff>
                    <xdr:row>22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8" name="Option Button 41">
              <controlPr defaultSize="0" autoFill="0" autoLine="0" autoPict="0">
                <anchor moveWithCells="1">
                  <from>
                    <xdr:col>11</xdr:col>
                    <xdr:colOff>28575</xdr:colOff>
                    <xdr:row>23</xdr:row>
                    <xdr:rowOff>47625</xdr:rowOff>
                  </from>
                  <to>
                    <xdr:col>14</xdr:col>
                    <xdr:colOff>171450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9" name="Group Box 2">
              <controlPr defaultSize="0" autoFill="0" autoPict="0">
                <anchor moveWithCells="1">
                  <from>
                    <xdr:col>11</xdr:col>
                    <xdr:colOff>0</xdr:colOff>
                    <xdr:row>21</xdr:row>
                    <xdr:rowOff>0</xdr:rowOff>
                  </from>
                  <to>
                    <xdr:col>16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10" name="Option Button 43">
              <controlPr defaultSize="0" autoFill="0" autoLine="0" autoPict="0">
                <anchor moveWithCells="1">
                  <from>
                    <xdr:col>11</xdr:col>
                    <xdr:colOff>38100</xdr:colOff>
                    <xdr:row>25</xdr:row>
                    <xdr:rowOff>38100</xdr:rowOff>
                  </from>
                  <to>
                    <xdr:col>14</xdr:col>
                    <xdr:colOff>180975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11" name="Option Button 44">
              <controlPr defaultSize="0" autoFill="0" autoLine="0" autoPict="0">
                <anchor moveWithCells="1">
                  <from>
                    <xdr:col>11</xdr:col>
                    <xdr:colOff>38100</xdr:colOff>
                    <xdr:row>27</xdr:row>
                    <xdr:rowOff>28575</xdr:rowOff>
                  </from>
                  <to>
                    <xdr:col>14</xdr:col>
                    <xdr:colOff>171450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12" name="Group Box 3">
              <controlPr defaultSize="0" autoFill="0" autoPict="0">
                <anchor moveWithCells="1">
                  <from>
                    <xdr:col>10</xdr:col>
                    <xdr:colOff>171450</xdr:colOff>
                    <xdr:row>25</xdr:row>
                    <xdr:rowOff>0</xdr:rowOff>
                  </from>
                  <to>
                    <xdr:col>16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13" name="Option Button 46">
              <controlPr defaultSize="0" autoFill="0" autoLine="0" autoPict="0">
                <anchor moveWithCells="1">
                  <from>
                    <xdr:col>11</xdr:col>
                    <xdr:colOff>38100</xdr:colOff>
                    <xdr:row>29</xdr:row>
                    <xdr:rowOff>38100</xdr:rowOff>
                  </from>
                  <to>
                    <xdr:col>14</xdr:col>
                    <xdr:colOff>180975</xdr:colOff>
                    <xdr:row>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14" name="Option Button 47">
              <controlPr defaultSize="0" autoFill="0" autoLine="0" autoPict="0">
                <anchor moveWithCells="1">
                  <from>
                    <xdr:col>11</xdr:col>
                    <xdr:colOff>38100</xdr:colOff>
                    <xdr:row>31</xdr:row>
                    <xdr:rowOff>19050</xdr:rowOff>
                  </from>
                  <to>
                    <xdr:col>14</xdr:col>
                    <xdr:colOff>171450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15" name="Check Box 1">
              <controlPr defaultSize="0" autoFill="0" autoLine="0" autoPict="0">
                <anchor moveWithCells="1">
                  <from>
                    <xdr:col>21</xdr:col>
                    <xdr:colOff>200025</xdr:colOff>
                    <xdr:row>17</xdr:row>
                    <xdr:rowOff>190500</xdr:rowOff>
                  </from>
                  <to>
                    <xdr:col>23</xdr:col>
                    <xdr:colOff>95250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16" name="Check Box 2">
              <controlPr defaultSize="0" autoFill="0" autoLine="0" autoPict="0">
                <anchor moveWithCells="1">
                  <from>
                    <xdr:col>21</xdr:col>
                    <xdr:colOff>200025</xdr:colOff>
                    <xdr:row>22</xdr:row>
                    <xdr:rowOff>0</xdr:rowOff>
                  </from>
                  <to>
                    <xdr:col>23</xdr:col>
                    <xdr:colOff>47625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17" name="Check Box 3">
              <controlPr defaultSize="0" autoFill="0" autoLine="0" autoPict="0">
                <anchor moveWithCells="1">
                  <from>
                    <xdr:col>21</xdr:col>
                    <xdr:colOff>200025</xdr:colOff>
                    <xdr:row>26</xdr:row>
                    <xdr:rowOff>0</xdr:rowOff>
                  </from>
                  <to>
                    <xdr:col>23</xdr:col>
                    <xdr:colOff>47625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18" name="Check Box 4">
              <controlPr defaultSize="0" autoFill="0" autoLine="0" autoPict="0">
                <anchor moveWithCells="1">
                  <from>
                    <xdr:col>21</xdr:col>
                    <xdr:colOff>209550</xdr:colOff>
                    <xdr:row>29</xdr:row>
                    <xdr:rowOff>171450</xdr:rowOff>
                  </from>
                  <to>
                    <xdr:col>23</xdr:col>
                    <xdr:colOff>104775</xdr:colOff>
                    <xdr:row>31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19" name="Option Button 53">
              <controlPr defaultSize="0" autoFill="0" autoLine="0" autoPict="0">
                <anchor moveWithCells="1">
                  <from>
                    <xdr:col>3</xdr:col>
                    <xdr:colOff>57150</xdr:colOff>
                    <xdr:row>5</xdr:row>
                    <xdr:rowOff>47625</xdr:rowOff>
                  </from>
                  <to>
                    <xdr:col>4</xdr:col>
                    <xdr:colOff>495300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20" name="Option Button 54">
              <controlPr defaultSize="0" autoFill="0" autoLine="0" autoPict="0">
                <anchor moveWithCells="1">
                  <from>
                    <xdr:col>5</xdr:col>
                    <xdr:colOff>57150</xdr:colOff>
                    <xdr:row>5</xdr:row>
                    <xdr:rowOff>28575</xdr:rowOff>
                  </from>
                  <to>
                    <xdr:col>9</xdr:col>
                    <xdr:colOff>323850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21" name="Group Box 56">
              <controlPr defaultSize="0" autoFill="0" autoPict="0">
                <anchor moveWithCells="1">
                  <from>
                    <xdr:col>3</xdr:col>
                    <xdr:colOff>0</xdr:colOff>
                    <xdr:row>5</xdr:row>
                    <xdr:rowOff>0</xdr:rowOff>
                  </from>
                  <to>
                    <xdr:col>11</xdr:col>
                    <xdr:colOff>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22" name="Group Box 4">
              <controlPr defaultSize="0" autoFill="0" autoPict="0">
                <anchor moveWithCells="1">
                  <from>
                    <xdr:col>11</xdr:col>
                    <xdr:colOff>0</xdr:colOff>
                    <xdr:row>29</xdr:row>
                    <xdr:rowOff>0</xdr:rowOff>
                  </from>
                  <to>
                    <xdr:col>16</xdr:col>
                    <xdr:colOff>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23" name="Check Box 61">
              <controlPr defaultSize="0" autoFill="0" autoLine="0" autoPict="0">
                <anchor moveWithCells="1">
                  <from>
                    <xdr:col>24</xdr:col>
                    <xdr:colOff>9525</xdr:colOff>
                    <xdr:row>17</xdr:row>
                    <xdr:rowOff>0</xdr:rowOff>
                  </from>
                  <to>
                    <xdr:col>26</xdr:col>
                    <xdr:colOff>504825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24" name="Check Box 62">
              <controlPr defaultSize="0" autoFill="0" autoLine="0" autoPict="0">
                <anchor moveWithCells="1">
                  <from>
                    <xdr:col>24</xdr:col>
                    <xdr:colOff>9525</xdr:colOff>
                    <xdr:row>18</xdr:row>
                    <xdr:rowOff>19050</xdr:rowOff>
                  </from>
                  <to>
                    <xdr:col>26</xdr:col>
                    <xdr:colOff>504825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25" name="Check Box 63">
              <controlPr defaultSize="0" autoFill="0" autoLine="0" autoPict="0">
                <anchor moveWithCells="1">
                  <from>
                    <xdr:col>23</xdr:col>
                    <xdr:colOff>352425</xdr:colOff>
                    <xdr:row>21</xdr:row>
                    <xdr:rowOff>0</xdr:rowOff>
                  </from>
                  <to>
                    <xdr:col>26</xdr:col>
                    <xdr:colOff>504825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26" name="Check Box 64">
              <controlPr defaultSize="0" autoFill="0" autoLine="0" autoPict="0">
                <anchor moveWithCells="1">
                  <from>
                    <xdr:col>23</xdr:col>
                    <xdr:colOff>352425</xdr:colOff>
                    <xdr:row>22</xdr:row>
                    <xdr:rowOff>19050</xdr:rowOff>
                  </from>
                  <to>
                    <xdr:col>26</xdr:col>
                    <xdr:colOff>504825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27" name="Check Box 65">
              <controlPr defaultSize="0" autoFill="0" autoLine="0" autoPict="0">
                <anchor moveWithCells="1">
                  <from>
                    <xdr:col>24</xdr:col>
                    <xdr:colOff>9525</xdr:colOff>
                    <xdr:row>25</xdr:row>
                    <xdr:rowOff>0</xdr:rowOff>
                  </from>
                  <to>
                    <xdr:col>26</xdr:col>
                    <xdr:colOff>504825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28" name="Check Box 66">
              <controlPr defaultSize="0" autoFill="0" autoLine="0" autoPict="0">
                <anchor moveWithCells="1">
                  <from>
                    <xdr:col>24</xdr:col>
                    <xdr:colOff>9525</xdr:colOff>
                    <xdr:row>26</xdr:row>
                    <xdr:rowOff>19050</xdr:rowOff>
                  </from>
                  <to>
                    <xdr:col>26</xdr:col>
                    <xdr:colOff>504825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29" name="Check Box 67">
              <controlPr defaultSize="0" autoFill="0" autoLine="0" autoPict="0">
                <anchor moveWithCells="1">
                  <from>
                    <xdr:col>24</xdr:col>
                    <xdr:colOff>9525</xdr:colOff>
                    <xdr:row>29</xdr:row>
                    <xdr:rowOff>0</xdr:rowOff>
                  </from>
                  <to>
                    <xdr:col>26</xdr:col>
                    <xdr:colOff>504825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30" name="Check Box 68">
              <controlPr defaultSize="0" autoFill="0" autoLine="0" autoPict="0">
                <anchor moveWithCells="1">
                  <from>
                    <xdr:col>24</xdr:col>
                    <xdr:colOff>9525</xdr:colOff>
                    <xdr:row>30</xdr:row>
                    <xdr:rowOff>19050</xdr:rowOff>
                  </from>
                  <to>
                    <xdr:col>26</xdr:col>
                    <xdr:colOff>504825</xdr:colOff>
                    <xdr:row>32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45604-8074-4699-9B4E-05BF5C4ACC1B}">
  <sheetPr codeName="Sheet4">
    <pageSetUpPr fitToPage="1"/>
  </sheetPr>
  <dimension ref="B1:AH47"/>
  <sheetViews>
    <sheetView showGridLines="0" showRowColHeaders="0" showZeros="0" showRuler="0" zoomScale="90" zoomScaleNormal="90" workbookViewId="0">
      <selection activeCell="D8" sqref="D8:K8"/>
    </sheetView>
  </sheetViews>
  <sheetFormatPr defaultColWidth="8.25" defaultRowHeight="14.25" x14ac:dyDescent="0.4"/>
  <cols>
    <col min="1" max="1" width="3.625" style="12" customWidth="1"/>
    <col min="2" max="2" width="12.875" style="12" customWidth="1"/>
    <col min="3" max="3" width="4.625" style="12" customWidth="1"/>
    <col min="4" max="4" width="3.625" style="12" customWidth="1"/>
    <col min="5" max="5" width="6.875" style="12" customWidth="1"/>
    <col min="6" max="6" width="2.25" style="12" customWidth="1"/>
    <col min="7" max="7" width="1.375" style="12" customWidth="1"/>
    <col min="8" max="8" width="2.75" style="12" customWidth="1"/>
    <col min="9" max="9" width="2.25" style="12" customWidth="1"/>
    <col min="10" max="10" width="4.625" style="12" customWidth="1"/>
    <col min="11" max="11" width="2.25" style="12" customWidth="1"/>
    <col min="12" max="12" width="2.75" style="12" customWidth="1"/>
    <col min="13" max="13" width="1.375" style="12" customWidth="1"/>
    <col min="14" max="14" width="1.75" style="12" customWidth="1"/>
    <col min="15" max="15" width="2.75" style="12" customWidth="1"/>
    <col min="16" max="16" width="0.375" style="12" customWidth="1"/>
    <col min="17" max="17" width="4.125" style="12" customWidth="1"/>
    <col min="18" max="18" width="1.375" style="12" customWidth="1"/>
    <col min="19" max="19" width="3.25" style="12" customWidth="1"/>
    <col min="20" max="20" width="5" style="12" customWidth="1"/>
    <col min="21" max="21" width="3.25" style="12" customWidth="1"/>
    <col min="22" max="22" width="6" style="12" customWidth="1"/>
    <col min="23" max="23" width="3.25" style="12" customWidth="1"/>
    <col min="24" max="24" width="4.625" style="12" customWidth="1"/>
    <col min="25" max="26" width="1.375" style="12" customWidth="1"/>
    <col min="27" max="27" width="6.5" style="12" customWidth="1"/>
    <col min="28" max="28" width="4.625" style="12" customWidth="1"/>
    <col min="29" max="29" width="1.75" style="12" customWidth="1"/>
    <col min="30" max="30" width="4.125" style="12" customWidth="1"/>
    <col min="31" max="31" width="1.375" style="12" customWidth="1"/>
    <col min="32" max="32" width="8.25" style="12" customWidth="1"/>
    <col min="33" max="33" width="5.5" style="12" customWidth="1"/>
    <col min="34" max="34" width="5" style="12" customWidth="1"/>
    <col min="35" max="35" width="3.625" style="12" customWidth="1"/>
    <col min="36" max="39" width="4.5" style="12" customWidth="1"/>
    <col min="40" max="41" width="2.25" style="12" customWidth="1"/>
    <col min="42" max="16384" width="8.25" style="12"/>
  </cols>
  <sheetData>
    <row r="1" spans="2:34" ht="2.65" customHeight="1" x14ac:dyDescent="0.4"/>
    <row r="2" spans="2:34" ht="8.4499999999999993" customHeight="1" x14ac:dyDescent="0.4">
      <c r="J2" s="287" t="s">
        <v>0</v>
      </c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  <c r="Z2" s="287"/>
      <c r="AA2" s="287"/>
      <c r="AD2" s="89" t="s">
        <v>46</v>
      </c>
      <c r="AE2" s="89"/>
      <c r="AF2" s="89"/>
      <c r="AG2" s="89"/>
      <c r="AH2" s="89"/>
    </row>
    <row r="3" spans="2:34" ht="22.7" customHeight="1" x14ac:dyDescent="0.4">
      <c r="B3" s="197" t="s">
        <v>44</v>
      </c>
      <c r="C3" s="198"/>
      <c r="D3" s="198"/>
      <c r="E3" s="199"/>
      <c r="F3" s="1"/>
      <c r="G3" s="1"/>
      <c r="H3" s="1"/>
      <c r="I3" s="1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  <c r="X3" s="287"/>
      <c r="Y3" s="287"/>
      <c r="Z3" s="287"/>
      <c r="AA3" s="287"/>
      <c r="AD3" s="89"/>
      <c r="AE3" s="89"/>
      <c r="AF3" s="89"/>
      <c r="AG3" s="89"/>
      <c r="AH3" s="89"/>
    </row>
    <row r="4" spans="2:34" ht="8.4499999999999993" customHeight="1" x14ac:dyDescent="0.4"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D4" s="89"/>
      <c r="AE4" s="89"/>
      <c r="AF4" s="89"/>
      <c r="AG4" s="89"/>
      <c r="AH4" s="89"/>
    </row>
    <row r="5" spans="2:34" ht="28.15" customHeight="1" thickBot="1" x14ac:dyDescent="0.3">
      <c r="N5" s="288" t="s">
        <v>2</v>
      </c>
      <c r="O5" s="288"/>
      <c r="P5" s="288"/>
      <c r="Q5" s="288"/>
      <c r="R5" s="288"/>
      <c r="S5" s="288"/>
      <c r="T5" s="288"/>
      <c r="U5" s="288"/>
      <c r="V5" s="288"/>
      <c r="W5" s="288"/>
      <c r="X5" s="288"/>
    </row>
    <row r="6" spans="2:34" ht="19.899999999999999" customHeight="1" x14ac:dyDescent="0.4">
      <c r="B6" s="289" t="s">
        <v>3</v>
      </c>
      <c r="C6" s="254"/>
      <c r="D6" s="25"/>
      <c r="E6" s="29" t="s">
        <v>4</v>
      </c>
      <c r="F6" s="190"/>
      <c r="G6" s="190"/>
      <c r="H6" s="190" t="s">
        <v>5</v>
      </c>
      <c r="I6" s="190"/>
      <c r="J6" s="190"/>
      <c r="K6" s="31">
        <f>shinsei</f>
        <v>1</v>
      </c>
      <c r="N6" s="290" t="s">
        <v>6</v>
      </c>
      <c r="O6" s="291" t="s">
        <v>7</v>
      </c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</row>
    <row r="7" spans="2:34" ht="19.899999999999999" customHeight="1" x14ac:dyDescent="0.4">
      <c r="B7" s="283" t="s">
        <v>8</v>
      </c>
      <c r="C7" s="199"/>
      <c r="D7" s="2" t="s">
        <v>9</v>
      </c>
      <c r="E7" s="2">
        <f>kinyu_y</f>
        <v>0</v>
      </c>
      <c r="F7" s="2" t="s">
        <v>10</v>
      </c>
      <c r="G7" s="282">
        <f>kinyu_m</f>
        <v>0</v>
      </c>
      <c r="H7" s="282"/>
      <c r="I7" s="2" t="s">
        <v>11</v>
      </c>
      <c r="J7" s="2">
        <f>kinyu_d</f>
        <v>0</v>
      </c>
      <c r="K7" s="3" t="s">
        <v>12</v>
      </c>
      <c r="N7" s="290"/>
      <c r="O7" s="291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  <c r="AA7" s="291"/>
      <c r="AB7" s="291"/>
      <c r="AC7" s="291"/>
      <c r="AD7" s="291"/>
      <c r="AE7" s="291"/>
      <c r="AF7" s="291"/>
      <c r="AG7" s="291"/>
      <c r="AH7" s="291"/>
    </row>
    <row r="8" spans="2:34" ht="19.899999999999999" customHeight="1" x14ac:dyDescent="0.4">
      <c r="B8" s="283" t="s">
        <v>13</v>
      </c>
      <c r="C8" s="199"/>
      <c r="D8" s="284">
        <f>iryou</f>
        <v>0</v>
      </c>
      <c r="E8" s="285"/>
      <c r="F8" s="285"/>
      <c r="G8" s="285"/>
      <c r="H8" s="285"/>
      <c r="I8" s="285"/>
      <c r="J8" s="285"/>
      <c r="K8" s="286"/>
      <c r="N8" s="290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  <c r="AH8" s="291"/>
    </row>
    <row r="9" spans="2:34" ht="19.899999999999999" customHeight="1" x14ac:dyDescent="0.4">
      <c r="B9" s="283" t="s">
        <v>14</v>
      </c>
      <c r="C9" s="199"/>
      <c r="D9" s="285">
        <f>shinryouka</f>
        <v>0</v>
      </c>
      <c r="E9" s="285"/>
      <c r="F9" s="285"/>
      <c r="G9" s="285"/>
      <c r="H9" s="285"/>
      <c r="I9" s="285"/>
      <c r="J9" s="285"/>
      <c r="K9" s="286"/>
      <c r="N9" s="290"/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291"/>
      <c r="AE9" s="291"/>
      <c r="AF9" s="291"/>
      <c r="AG9" s="291"/>
      <c r="AH9" s="291"/>
    </row>
    <row r="10" spans="2:34" ht="19.899999999999999" customHeight="1" x14ac:dyDescent="0.4">
      <c r="B10" s="283" t="s">
        <v>15</v>
      </c>
      <c r="C10" s="199"/>
      <c r="D10" s="285">
        <f>Dr</f>
        <v>0</v>
      </c>
      <c r="E10" s="285"/>
      <c r="F10" s="285"/>
      <c r="G10" s="285"/>
      <c r="H10" s="285"/>
      <c r="I10" s="285"/>
      <c r="J10" s="285"/>
      <c r="K10" s="286"/>
      <c r="N10" s="290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</row>
    <row r="11" spans="2:34" ht="8.4499999999999993" customHeight="1" x14ac:dyDescent="0.4">
      <c r="B11" s="259" t="s">
        <v>16</v>
      </c>
      <c r="C11" s="260"/>
      <c r="D11" s="263">
        <f>Dr_ID</f>
        <v>0</v>
      </c>
      <c r="E11" s="264"/>
      <c r="F11" s="264"/>
      <c r="G11" s="264"/>
      <c r="H11" s="264"/>
      <c r="I11" s="264"/>
      <c r="J11" s="264"/>
      <c r="K11" s="265"/>
      <c r="N11" s="290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</row>
    <row r="12" spans="2:34" ht="28.15" customHeight="1" x14ac:dyDescent="0.4">
      <c r="B12" s="261"/>
      <c r="C12" s="262"/>
      <c r="D12" s="266"/>
      <c r="E12" s="267"/>
      <c r="F12" s="267"/>
      <c r="G12" s="267"/>
      <c r="H12" s="267"/>
      <c r="I12" s="267"/>
      <c r="J12" s="267"/>
      <c r="K12" s="268"/>
      <c r="N12" s="269" t="s">
        <v>17</v>
      </c>
      <c r="O12" s="269"/>
      <c r="P12" s="270"/>
      <c r="Q12" s="270"/>
      <c r="R12" s="270"/>
      <c r="S12" s="270"/>
      <c r="T12" s="270"/>
      <c r="U12" s="270"/>
      <c r="V12" s="270"/>
      <c r="W12" s="270"/>
      <c r="X12" s="270"/>
      <c r="Y12" s="270"/>
      <c r="Z12" s="270"/>
      <c r="AA12" s="270"/>
      <c r="AB12" s="270"/>
      <c r="AC12" s="270"/>
      <c r="AD12" s="270"/>
      <c r="AE12" s="270"/>
      <c r="AF12" s="270"/>
      <c r="AG12" s="270"/>
      <c r="AH12" s="270"/>
    </row>
    <row r="13" spans="2:34" ht="8.4499999999999993" customHeight="1" x14ac:dyDescent="0.4">
      <c r="B13" s="241" t="s">
        <v>18</v>
      </c>
      <c r="C13" s="271"/>
      <c r="D13" s="263">
        <f>kinyu</f>
        <v>0</v>
      </c>
      <c r="E13" s="264"/>
      <c r="F13" s="264"/>
      <c r="G13" s="264"/>
      <c r="H13" s="264"/>
      <c r="I13" s="264"/>
      <c r="J13" s="264"/>
      <c r="K13" s="265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270"/>
      <c r="AF13" s="270"/>
      <c r="AG13" s="270"/>
      <c r="AH13" s="270"/>
    </row>
    <row r="14" spans="2:34" ht="11.25" customHeight="1" x14ac:dyDescent="0.4">
      <c r="B14" s="242"/>
      <c r="C14" s="272"/>
      <c r="D14" s="266"/>
      <c r="E14" s="267"/>
      <c r="F14" s="267"/>
      <c r="G14" s="267"/>
      <c r="H14" s="267"/>
      <c r="I14" s="267"/>
      <c r="J14" s="267"/>
      <c r="K14" s="268"/>
      <c r="U14" s="273" t="s">
        <v>19</v>
      </c>
      <c r="V14" s="273"/>
      <c r="W14" s="273"/>
      <c r="X14" s="274"/>
      <c r="Y14" s="274"/>
      <c r="Z14" s="274"/>
      <c r="AA14" s="274"/>
      <c r="AB14" s="274"/>
    </row>
    <row r="15" spans="2:34" ht="8.4499999999999993" customHeight="1" x14ac:dyDescent="0.4">
      <c r="B15" s="241" t="s">
        <v>20</v>
      </c>
      <c r="C15" s="271"/>
      <c r="D15" s="276">
        <f>TEL</f>
        <v>0</v>
      </c>
      <c r="E15" s="277"/>
      <c r="F15" s="277"/>
      <c r="G15" s="277"/>
      <c r="H15" s="277"/>
      <c r="I15" s="277"/>
      <c r="J15" s="277"/>
      <c r="K15" s="278"/>
      <c r="U15" s="274"/>
      <c r="V15" s="274"/>
      <c r="W15" s="274"/>
      <c r="X15" s="274"/>
      <c r="Y15" s="274"/>
      <c r="Z15" s="274"/>
      <c r="AA15" s="274"/>
      <c r="AB15" s="274"/>
    </row>
    <row r="16" spans="2:34" ht="11.25" customHeight="1" thickBot="1" x14ac:dyDescent="0.45">
      <c r="B16" s="218"/>
      <c r="C16" s="275"/>
      <c r="D16" s="279"/>
      <c r="E16" s="280"/>
      <c r="F16" s="280"/>
      <c r="G16" s="280"/>
      <c r="H16" s="280"/>
      <c r="I16" s="280"/>
      <c r="J16" s="280"/>
      <c r="K16" s="281"/>
    </row>
    <row r="17" spans="2:34" ht="42.4" customHeight="1" x14ac:dyDescent="0.4">
      <c r="B17" s="19" t="s">
        <v>21</v>
      </c>
      <c r="C17" s="252" t="s">
        <v>22</v>
      </c>
      <c r="D17" s="253"/>
      <c r="E17" s="253"/>
      <c r="F17" s="253"/>
      <c r="G17" s="253"/>
      <c r="H17" s="253"/>
      <c r="I17" s="253"/>
      <c r="J17" s="253"/>
      <c r="K17" s="254"/>
      <c r="L17" s="255" t="s">
        <v>23</v>
      </c>
      <c r="M17" s="256"/>
      <c r="N17" s="256"/>
      <c r="O17" s="256"/>
      <c r="P17" s="257"/>
      <c r="Q17" s="252" t="s">
        <v>24</v>
      </c>
      <c r="R17" s="253"/>
      <c r="S17" s="253"/>
      <c r="T17" s="253"/>
      <c r="U17" s="254"/>
      <c r="V17" s="255" t="s">
        <v>25</v>
      </c>
      <c r="W17" s="256"/>
      <c r="X17" s="257"/>
      <c r="Y17" s="255" t="s">
        <v>26</v>
      </c>
      <c r="Z17" s="256"/>
      <c r="AA17" s="256"/>
      <c r="AB17" s="256"/>
      <c r="AC17" s="256"/>
      <c r="AD17" s="256"/>
      <c r="AE17" s="257"/>
      <c r="AF17" s="253" t="s">
        <v>27</v>
      </c>
      <c r="AG17" s="253"/>
      <c r="AH17" s="258"/>
    </row>
    <row r="18" spans="2:34" ht="16.899999999999999" customHeight="1" x14ac:dyDescent="0.4">
      <c r="B18" s="241">
        <v>1</v>
      </c>
      <c r="C18" s="219">
        <f>kan_1</f>
        <v>0</v>
      </c>
      <c r="D18" s="220"/>
      <c r="E18" s="220"/>
      <c r="F18" s="220"/>
      <c r="G18" s="220"/>
      <c r="H18" s="220"/>
      <c r="I18" s="220"/>
      <c r="J18" s="220"/>
      <c r="K18" s="221"/>
      <c r="L18" s="228">
        <f>SK_1</f>
        <v>1</v>
      </c>
      <c r="M18" s="181" t="s">
        <v>28</v>
      </c>
      <c r="N18" s="181"/>
      <c r="O18" s="181"/>
      <c r="P18" s="20"/>
      <c r="Q18" s="247" t="s">
        <v>29</v>
      </c>
      <c r="R18" s="248">
        <f>touyo_y_1</f>
        <v>0</v>
      </c>
      <c r="S18" s="248"/>
      <c r="T18" s="248"/>
      <c r="U18" s="235" t="s">
        <v>30</v>
      </c>
      <c r="V18" s="211" t="b">
        <f>doui_1</f>
        <v>0</v>
      </c>
      <c r="W18" s="132" t="s">
        <v>31</v>
      </c>
      <c r="X18" s="133"/>
      <c r="Y18" s="250" t="b" cm="1">
        <f t="array" ref="Y18">tani_1_ue</f>
        <v>0</v>
      </c>
      <c r="Z18" s="251"/>
      <c r="AA18" s="251"/>
      <c r="AB18" s="214">
        <f>joushi_1</f>
        <v>0</v>
      </c>
      <c r="AC18" s="214"/>
      <c r="AD18" s="26" t="s">
        <v>32</v>
      </c>
      <c r="AE18" s="11" t="b">
        <v>0</v>
      </c>
      <c r="AF18" s="39" t="s">
        <v>33</v>
      </c>
      <c r="AG18" s="30">
        <f>bin5_1</f>
        <v>0</v>
      </c>
      <c r="AH18" s="5" t="s">
        <v>34</v>
      </c>
    </row>
    <row r="19" spans="2:34" ht="8.4499999999999993" customHeight="1" x14ac:dyDescent="0.4">
      <c r="B19" s="217"/>
      <c r="C19" s="222"/>
      <c r="D19" s="223"/>
      <c r="E19" s="223"/>
      <c r="F19" s="223"/>
      <c r="G19" s="223"/>
      <c r="H19" s="223"/>
      <c r="I19" s="223"/>
      <c r="J19" s="223"/>
      <c r="K19" s="224"/>
      <c r="L19" s="229"/>
      <c r="M19" s="174"/>
      <c r="N19" s="174"/>
      <c r="O19" s="174"/>
      <c r="P19" s="21"/>
      <c r="Q19" s="204"/>
      <c r="R19" s="201"/>
      <c r="S19" s="201"/>
      <c r="T19" s="201"/>
      <c r="U19" s="208"/>
      <c r="V19" s="212"/>
      <c r="W19" s="134"/>
      <c r="X19" s="135"/>
      <c r="Y19" s="239" t="b" cm="1">
        <f t="array" ref="Y19">tani_1_shita</f>
        <v>0</v>
      </c>
      <c r="Z19" s="240"/>
      <c r="AA19" s="240"/>
      <c r="AB19" s="202">
        <f>kashi_1</f>
        <v>0</v>
      </c>
      <c r="AC19" s="202"/>
      <c r="AD19" s="196" t="s">
        <v>32</v>
      </c>
      <c r="AE19" s="249"/>
      <c r="AF19" s="201" t="s">
        <v>35</v>
      </c>
      <c r="AG19" s="202">
        <f>bin10_1</f>
        <v>0</v>
      </c>
      <c r="AH19" s="203" t="s">
        <v>36</v>
      </c>
    </row>
    <row r="20" spans="2:34" ht="8.4499999999999993" customHeight="1" x14ac:dyDescent="0.4">
      <c r="B20" s="217"/>
      <c r="C20" s="222"/>
      <c r="D20" s="223"/>
      <c r="E20" s="223"/>
      <c r="F20" s="223"/>
      <c r="G20" s="223"/>
      <c r="H20" s="223"/>
      <c r="I20" s="223"/>
      <c r="J20" s="223"/>
      <c r="K20" s="224"/>
      <c r="L20" s="229"/>
      <c r="M20" s="174" t="s">
        <v>37</v>
      </c>
      <c r="N20" s="174"/>
      <c r="O20" s="174"/>
      <c r="P20" s="21"/>
      <c r="Q20" s="204">
        <f>touyo_m_1</f>
        <v>0</v>
      </c>
      <c r="R20" s="201"/>
      <c r="S20" s="202" t="s">
        <v>38</v>
      </c>
      <c r="T20" s="201">
        <f>touyo_d_1</f>
        <v>0</v>
      </c>
      <c r="U20" s="208" t="s">
        <v>39</v>
      </c>
      <c r="V20" s="212"/>
      <c r="W20" s="134"/>
      <c r="X20" s="135"/>
      <c r="Y20" s="239"/>
      <c r="Z20" s="240"/>
      <c r="AA20" s="240"/>
      <c r="AB20" s="215"/>
      <c r="AC20" s="215"/>
      <c r="AD20" s="200"/>
      <c r="AE20" s="249"/>
      <c r="AF20" s="201"/>
      <c r="AG20" s="202"/>
      <c r="AH20" s="203"/>
    </row>
    <row r="21" spans="2:34" ht="16.899999999999999" customHeight="1" x14ac:dyDescent="0.4">
      <c r="B21" s="242"/>
      <c r="C21" s="243"/>
      <c r="D21" s="244"/>
      <c r="E21" s="244"/>
      <c r="F21" s="244"/>
      <c r="G21" s="244"/>
      <c r="H21" s="244"/>
      <c r="I21" s="244"/>
      <c r="J21" s="244"/>
      <c r="K21" s="245"/>
      <c r="L21" s="246"/>
      <c r="M21" s="175"/>
      <c r="N21" s="175"/>
      <c r="O21" s="175"/>
      <c r="P21" s="22"/>
      <c r="Q21" s="231"/>
      <c r="R21" s="232"/>
      <c r="S21" s="215"/>
      <c r="T21" s="232"/>
      <c r="U21" s="233"/>
      <c r="V21" s="236"/>
      <c r="W21" s="138"/>
      <c r="X21" s="139"/>
      <c r="Y21" s="8"/>
      <c r="Z21" s="234" t="s">
        <v>40</v>
      </c>
      <c r="AA21" s="234"/>
      <c r="AB21" s="215">
        <f>sum_1</f>
        <v>0</v>
      </c>
      <c r="AC21" s="215"/>
      <c r="AD21" s="14" t="s">
        <v>32</v>
      </c>
      <c r="AE21" s="15"/>
      <c r="AF21" s="40" t="s">
        <v>41</v>
      </c>
      <c r="AG21" s="27">
        <f>bin20_1</f>
        <v>0</v>
      </c>
      <c r="AH21" s="6" t="s">
        <v>34</v>
      </c>
    </row>
    <row r="22" spans="2:34" ht="16.899999999999999" customHeight="1" x14ac:dyDescent="0.4">
      <c r="B22" s="217">
        <v>2</v>
      </c>
      <c r="C22" s="219">
        <f>kan_2</f>
        <v>0</v>
      </c>
      <c r="D22" s="220"/>
      <c r="E22" s="220"/>
      <c r="F22" s="220"/>
      <c r="G22" s="220"/>
      <c r="H22" s="220"/>
      <c r="I22" s="220"/>
      <c r="J22" s="220"/>
      <c r="K22" s="221"/>
      <c r="L22" s="228">
        <f>SK_2</f>
        <v>1</v>
      </c>
      <c r="M22" s="181" t="s">
        <v>28</v>
      </c>
      <c r="N22" s="181"/>
      <c r="O22" s="181"/>
      <c r="P22" s="20"/>
      <c r="Q22" s="204" t="s">
        <v>29</v>
      </c>
      <c r="R22" s="201">
        <f>touyo_y_2</f>
        <v>0</v>
      </c>
      <c r="S22" s="201"/>
      <c r="T22" s="201"/>
      <c r="U22" s="208" t="s">
        <v>30</v>
      </c>
      <c r="V22" s="211" t="b">
        <f>doui_2</f>
        <v>0</v>
      </c>
      <c r="W22" s="132" t="s">
        <v>31</v>
      </c>
      <c r="X22" s="133"/>
      <c r="Y22" s="237" t="b" cm="1">
        <f t="array" ref="Y22">tani_2_ue</f>
        <v>0</v>
      </c>
      <c r="Z22" s="238"/>
      <c r="AA22" s="238"/>
      <c r="AB22" s="214">
        <f>joushi_2</f>
        <v>0</v>
      </c>
      <c r="AC22" s="214"/>
      <c r="AD22" s="12" t="s">
        <v>32</v>
      </c>
      <c r="AE22" s="13"/>
      <c r="AF22" s="38" t="s">
        <v>33</v>
      </c>
      <c r="AG22" s="30">
        <f>bin5_2</f>
        <v>0</v>
      </c>
      <c r="AH22" s="17" t="s">
        <v>34</v>
      </c>
    </row>
    <row r="23" spans="2:34" ht="8.4499999999999993" customHeight="1" x14ac:dyDescent="0.4">
      <c r="B23" s="217"/>
      <c r="C23" s="222"/>
      <c r="D23" s="223"/>
      <c r="E23" s="223"/>
      <c r="F23" s="223"/>
      <c r="G23" s="223"/>
      <c r="H23" s="223"/>
      <c r="I23" s="223"/>
      <c r="J23" s="223"/>
      <c r="K23" s="224"/>
      <c r="L23" s="229"/>
      <c r="M23" s="174"/>
      <c r="N23" s="174"/>
      <c r="O23" s="174"/>
      <c r="P23" s="21"/>
      <c r="Q23" s="204"/>
      <c r="R23" s="201"/>
      <c r="S23" s="201"/>
      <c r="T23" s="201"/>
      <c r="U23" s="208"/>
      <c r="V23" s="212"/>
      <c r="W23" s="134"/>
      <c r="X23" s="135"/>
      <c r="Y23" s="239" t="b" cm="1">
        <f t="array" ref="Y23">tani_2_shita</f>
        <v>0</v>
      </c>
      <c r="Z23" s="240"/>
      <c r="AA23" s="240"/>
      <c r="AB23" s="202">
        <f>kashi_2</f>
        <v>0</v>
      </c>
      <c r="AC23" s="202"/>
      <c r="AD23" s="196" t="s">
        <v>32</v>
      </c>
      <c r="AE23" s="13"/>
      <c r="AF23" s="201" t="s">
        <v>35</v>
      </c>
      <c r="AG23" s="202">
        <f>bin10_2</f>
        <v>0</v>
      </c>
      <c r="AH23" s="203" t="s">
        <v>36</v>
      </c>
    </row>
    <row r="24" spans="2:34" ht="8.4499999999999993" customHeight="1" x14ac:dyDescent="0.4">
      <c r="B24" s="217"/>
      <c r="C24" s="222"/>
      <c r="D24" s="223"/>
      <c r="E24" s="223"/>
      <c r="F24" s="223"/>
      <c r="G24" s="223"/>
      <c r="H24" s="223"/>
      <c r="I24" s="223"/>
      <c r="J24" s="223"/>
      <c r="K24" s="224"/>
      <c r="L24" s="229"/>
      <c r="M24" s="174" t="s">
        <v>37</v>
      </c>
      <c r="N24" s="174"/>
      <c r="O24" s="174"/>
      <c r="P24" s="21"/>
      <c r="Q24" s="204">
        <f>touyo_m_2</f>
        <v>0</v>
      </c>
      <c r="R24" s="201"/>
      <c r="S24" s="202" t="s">
        <v>38</v>
      </c>
      <c r="T24" s="201">
        <f>touyo_d_2</f>
        <v>0</v>
      </c>
      <c r="U24" s="208" t="s">
        <v>39</v>
      </c>
      <c r="V24" s="212"/>
      <c r="W24" s="134"/>
      <c r="X24" s="135"/>
      <c r="Y24" s="239"/>
      <c r="Z24" s="240"/>
      <c r="AA24" s="240"/>
      <c r="AB24" s="215"/>
      <c r="AC24" s="215"/>
      <c r="AD24" s="200"/>
      <c r="AE24" s="13"/>
      <c r="AF24" s="201"/>
      <c r="AG24" s="202"/>
      <c r="AH24" s="203"/>
    </row>
    <row r="25" spans="2:34" ht="16.899999999999999" customHeight="1" x14ac:dyDescent="0.4">
      <c r="B25" s="217"/>
      <c r="C25" s="243"/>
      <c r="D25" s="244"/>
      <c r="E25" s="244"/>
      <c r="F25" s="244"/>
      <c r="G25" s="244"/>
      <c r="H25" s="244"/>
      <c r="I25" s="244"/>
      <c r="J25" s="244"/>
      <c r="K25" s="245"/>
      <c r="L25" s="246"/>
      <c r="M25" s="175"/>
      <c r="N25" s="175"/>
      <c r="O25" s="175"/>
      <c r="P25" s="22"/>
      <c r="Q25" s="204"/>
      <c r="R25" s="201"/>
      <c r="S25" s="202"/>
      <c r="T25" s="201"/>
      <c r="U25" s="208"/>
      <c r="V25" s="236"/>
      <c r="W25" s="138"/>
      <c r="X25" s="139"/>
      <c r="Y25" s="7"/>
      <c r="Z25" s="234" t="s">
        <v>40</v>
      </c>
      <c r="AA25" s="234"/>
      <c r="AB25" s="215">
        <f>sum_2</f>
        <v>0</v>
      </c>
      <c r="AC25" s="215"/>
      <c r="AD25" s="12" t="s">
        <v>32</v>
      </c>
      <c r="AE25" s="13"/>
      <c r="AF25" s="38" t="s">
        <v>41</v>
      </c>
      <c r="AG25" s="27">
        <f>bin20_2</f>
        <v>0</v>
      </c>
      <c r="AH25" s="17" t="s">
        <v>34</v>
      </c>
    </row>
    <row r="26" spans="2:34" ht="16.899999999999999" customHeight="1" x14ac:dyDescent="0.4">
      <c r="B26" s="241">
        <v>3</v>
      </c>
      <c r="C26" s="219">
        <f>kan_3</f>
        <v>0</v>
      </c>
      <c r="D26" s="220"/>
      <c r="E26" s="220"/>
      <c r="F26" s="220"/>
      <c r="G26" s="220"/>
      <c r="H26" s="220"/>
      <c r="I26" s="220"/>
      <c r="J26" s="220"/>
      <c r="K26" s="221"/>
      <c r="L26" s="228">
        <f>SK_3</f>
        <v>1</v>
      </c>
      <c r="M26" s="181" t="s">
        <v>28</v>
      </c>
      <c r="N26" s="181"/>
      <c r="O26" s="181"/>
      <c r="P26" s="20"/>
      <c r="Q26" s="247" t="s">
        <v>29</v>
      </c>
      <c r="R26" s="248">
        <f>touyo_y_3</f>
        <v>0</v>
      </c>
      <c r="S26" s="248"/>
      <c r="T26" s="248"/>
      <c r="U26" s="235" t="s">
        <v>30</v>
      </c>
      <c r="V26" s="211" t="b">
        <f>doui_3</f>
        <v>0</v>
      </c>
      <c r="W26" s="132" t="s">
        <v>31</v>
      </c>
      <c r="X26" s="133"/>
      <c r="Y26" s="237" t="b" cm="1">
        <f t="array" ref="Y26">tani_3_shita</f>
        <v>0</v>
      </c>
      <c r="Z26" s="238"/>
      <c r="AA26" s="238"/>
      <c r="AB26" s="214">
        <f>joushi_3</f>
        <v>0</v>
      </c>
      <c r="AC26" s="214"/>
      <c r="AD26" s="26" t="s">
        <v>32</v>
      </c>
      <c r="AE26" s="11"/>
      <c r="AF26" s="39" t="s">
        <v>33</v>
      </c>
      <c r="AG26" s="30">
        <f>bin5_3</f>
        <v>0</v>
      </c>
      <c r="AH26" s="5" t="s">
        <v>34</v>
      </c>
    </row>
    <row r="27" spans="2:34" ht="8.4499999999999993" customHeight="1" x14ac:dyDescent="0.4">
      <c r="B27" s="217"/>
      <c r="C27" s="222"/>
      <c r="D27" s="223"/>
      <c r="E27" s="223"/>
      <c r="F27" s="223"/>
      <c r="G27" s="223"/>
      <c r="H27" s="223"/>
      <c r="I27" s="223"/>
      <c r="J27" s="223"/>
      <c r="K27" s="224"/>
      <c r="L27" s="229"/>
      <c r="M27" s="174"/>
      <c r="N27" s="174"/>
      <c r="O27" s="174"/>
      <c r="P27" s="21"/>
      <c r="Q27" s="204"/>
      <c r="R27" s="201"/>
      <c r="S27" s="201"/>
      <c r="T27" s="201"/>
      <c r="U27" s="208"/>
      <c r="V27" s="212"/>
      <c r="W27" s="134"/>
      <c r="X27" s="135"/>
      <c r="Y27" s="239" t="b" cm="1">
        <f t="array" ref="Y27">tani_3_shita</f>
        <v>0</v>
      </c>
      <c r="Z27" s="240"/>
      <c r="AA27" s="240"/>
      <c r="AB27" s="202">
        <f>kashi_3</f>
        <v>0</v>
      </c>
      <c r="AC27" s="202"/>
      <c r="AD27" s="196" t="s">
        <v>32</v>
      </c>
      <c r="AE27" s="13"/>
      <c r="AF27" s="201" t="s">
        <v>35</v>
      </c>
      <c r="AG27" s="202">
        <f>bin10_3</f>
        <v>0</v>
      </c>
      <c r="AH27" s="203" t="s">
        <v>36</v>
      </c>
    </row>
    <row r="28" spans="2:34" ht="8.4499999999999993" customHeight="1" x14ac:dyDescent="0.4">
      <c r="B28" s="217"/>
      <c r="C28" s="222"/>
      <c r="D28" s="223"/>
      <c r="E28" s="223"/>
      <c r="F28" s="223"/>
      <c r="G28" s="223"/>
      <c r="H28" s="223"/>
      <c r="I28" s="223"/>
      <c r="J28" s="223"/>
      <c r="K28" s="224"/>
      <c r="L28" s="229"/>
      <c r="M28" s="174" t="s">
        <v>37</v>
      </c>
      <c r="N28" s="174"/>
      <c r="O28" s="174"/>
      <c r="P28" s="21"/>
      <c r="Q28" s="204">
        <f>touyo_m_3</f>
        <v>0</v>
      </c>
      <c r="R28" s="201"/>
      <c r="S28" s="202" t="s">
        <v>38</v>
      </c>
      <c r="T28" s="201">
        <f>touyo_d_3</f>
        <v>0</v>
      </c>
      <c r="U28" s="208" t="s">
        <v>39</v>
      </c>
      <c r="V28" s="212"/>
      <c r="W28" s="134"/>
      <c r="X28" s="135"/>
      <c r="Y28" s="239"/>
      <c r="Z28" s="240"/>
      <c r="AA28" s="240"/>
      <c r="AB28" s="215"/>
      <c r="AC28" s="215"/>
      <c r="AD28" s="200"/>
      <c r="AE28" s="13"/>
      <c r="AF28" s="201"/>
      <c r="AG28" s="202"/>
      <c r="AH28" s="203"/>
    </row>
    <row r="29" spans="2:34" ht="16.899999999999999" customHeight="1" x14ac:dyDescent="0.4">
      <c r="B29" s="242"/>
      <c r="C29" s="243"/>
      <c r="D29" s="244"/>
      <c r="E29" s="244"/>
      <c r="F29" s="244"/>
      <c r="G29" s="244"/>
      <c r="H29" s="244"/>
      <c r="I29" s="244"/>
      <c r="J29" s="244"/>
      <c r="K29" s="245"/>
      <c r="L29" s="246"/>
      <c r="M29" s="175"/>
      <c r="N29" s="175"/>
      <c r="O29" s="175"/>
      <c r="P29" s="22"/>
      <c r="Q29" s="231"/>
      <c r="R29" s="232"/>
      <c r="S29" s="215"/>
      <c r="T29" s="232"/>
      <c r="U29" s="233"/>
      <c r="V29" s="236"/>
      <c r="W29" s="138"/>
      <c r="X29" s="139"/>
      <c r="Y29" s="8"/>
      <c r="Z29" s="234" t="s">
        <v>40</v>
      </c>
      <c r="AA29" s="234"/>
      <c r="AB29" s="215">
        <f>sum_3</f>
        <v>0</v>
      </c>
      <c r="AC29" s="215"/>
      <c r="AD29" s="14" t="s">
        <v>32</v>
      </c>
      <c r="AE29" s="15"/>
      <c r="AF29" s="40" t="s">
        <v>41</v>
      </c>
      <c r="AG29" s="27">
        <f>bin20_3</f>
        <v>0</v>
      </c>
      <c r="AH29" s="6" t="s">
        <v>34</v>
      </c>
    </row>
    <row r="30" spans="2:34" ht="16.899999999999999" customHeight="1" x14ac:dyDescent="0.4">
      <c r="B30" s="217">
        <v>4</v>
      </c>
      <c r="C30" s="219">
        <f>kan_4</f>
        <v>0</v>
      </c>
      <c r="D30" s="220"/>
      <c r="E30" s="220"/>
      <c r="F30" s="220"/>
      <c r="G30" s="220"/>
      <c r="H30" s="220"/>
      <c r="I30" s="220"/>
      <c r="J30" s="220"/>
      <c r="K30" s="221"/>
      <c r="L30" s="228">
        <f>SK_4</f>
        <v>1</v>
      </c>
      <c r="M30" s="181" t="s">
        <v>28</v>
      </c>
      <c r="N30" s="181"/>
      <c r="O30" s="181"/>
      <c r="P30" s="20"/>
      <c r="Q30" s="204" t="s">
        <v>29</v>
      </c>
      <c r="R30" s="201">
        <f>touyo_y_4</f>
        <v>0</v>
      </c>
      <c r="S30" s="201"/>
      <c r="T30" s="201"/>
      <c r="U30" s="208" t="s">
        <v>30</v>
      </c>
      <c r="V30" s="211" t="b">
        <f>doui_4</f>
        <v>0</v>
      </c>
      <c r="W30" s="132" t="s">
        <v>31</v>
      </c>
      <c r="X30" s="133"/>
      <c r="Y30" s="237" t="b" cm="1">
        <f t="array" ref="Y30">tani_4_ue</f>
        <v>0</v>
      </c>
      <c r="Z30" s="238"/>
      <c r="AA30" s="238"/>
      <c r="AB30" s="214">
        <f>joushi_4</f>
        <v>0</v>
      </c>
      <c r="AC30" s="214"/>
      <c r="AD30" s="12" t="s">
        <v>32</v>
      </c>
      <c r="AE30" s="13"/>
      <c r="AF30" s="38" t="s">
        <v>33</v>
      </c>
      <c r="AG30" s="30">
        <f>bin5_4</f>
        <v>0</v>
      </c>
      <c r="AH30" s="17" t="s">
        <v>34</v>
      </c>
    </row>
    <row r="31" spans="2:34" ht="8.4499999999999993" customHeight="1" x14ac:dyDescent="0.4">
      <c r="B31" s="217"/>
      <c r="C31" s="222"/>
      <c r="D31" s="223"/>
      <c r="E31" s="223"/>
      <c r="F31" s="223"/>
      <c r="G31" s="223"/>
      <c r="H31" s="223"/>
      <c r="I31" s="223"/>
      <c r="J31" s="223"/>
      <c r="K31" s="224"/>
      <c r="L31" s="229"/>
      <c r="M31" s="174"/>
      <c r="N31" s="174"/>
      <c r="O31" s="174"/>
      <c r="P31" s="21"/>
      <c r="Q31" s="204"/>
      <c r="R31" s="201"/>
      <c r="S31" s="201"/>
      <c r="T31" s="201"/>
      <c r="U31" s="208"/>
      <c r="V31" s="212"/>
      <c r="W31" s="134"/>
      <c r="X31" s="135"/>
      <c r="Y31" s="239" t="b" cm="1">
        <f t="array" ref="Y31">tani_4_shita</f>
        <v>0</v>
      </c>
      <c r="Z31" s="240"/>
      <c r="AA31" s="240"/>
      <c r="AB31" s="202">
        <f>kashi_4</f>
        <v>0</v>
      </c>
      <c r="AC31" s="202"/>
      <c r="AD31" s="196" t="s">
        <v>32</v>
      </c>
      <c r="AE31" s="13"/>
      <c r="AF31" s="201" t="s">
        <v>35</v>
      </c>
      <c r="AG31" s="202">
        <f>bin10_4</f>
        <v>0</v>
      </c>
      <c r="AH31" s="203" t="s">
        <v>36</v>
      </c>
    </row>
    <row r="32" spans="2:34" ht="8.4499999999999993" customHeight="1" x14ac:dyDescent="0.4">
      <c r="B32" s="217"/>
      <c r="C32" s="222"/>
      <c r="D32" s="223"/>
      <c r="E32" s="223"/>
      <c r="F32" s="223"/>
      <c r="G32" s="223"/>
      <c r="H32" s="223"/>
      <c r="I32" s="223"/>
      <c r="J32" s="223"/>
      <c r="K32" s="224"/>
      <c r="L32" s="229"/>
      <c r="M32" s="174" t="s">
        <v>37</v>
      </c>
      <c r="N32" s="174"/>
      <c r="O32" s="174"/>
      <c r="P32" s="21"/>
      <c r="Q32" s="204">
        <f>touyo_m_4</f>
        <v>0</v>
      </c>
      <c r="R32" s="201"/>
      <c r="S32" s="202" t="s">
        <v>38</v>
      </c>
      <c r="T32" s="201">
        <f>touyo_d_4</f>
        <v>0</v>
      </c>
      <c r="U32" s="208" t="s">
        <v>39</v>
      </c>
      <c r="V32" s="212"/>
      <c r="W32" s="134"/>
      <c r="X32" s="135"/>
      <c r="Y32" s="239"/>
      <c r="Z32" s="240"/>
      <c r="AA32" s="240"/>
      <c r="AB32" s="215"/>
      <c r="AC32" s="215"/>
      <c r="AD32" s="200"/>
      <c r="AE32" s="13"/>
      <c r="AF32" s="201"/>
      <c r="AG32" s="202"/>
      <c r="AH32" s="203"/>
    </row>
    <row r="33" spans="2:34" ht="16.899999999999999" customHeight="1" thickBot="1" x14ac:dyDescent="0.45">
      <c r="B33" s="218"/>
      <c r="C33" s="225"/>
      <c r="D33" s="226"/>
      <c r="E33" s="226"/>
      <c r="F33" s="226"/>
      <c r="G33" s="226"/>
      <c r="H33" s="226"/>
      <c r="I33" s="226"/>
      <c r="J33" s="226"/>
      <c r="K33" s="227"/>
      <c r="L33" s="230"/>
      <c r="M33" s="176"/>
      <c r="N33" s="176"/>
      <c r="O33" s="176"/>
      <c r="P33" s="23"/>
      <c r="Q33" s="205"/>
      <c r="R33" s="206"/>
      <c r="S33" s="207"/>
      <c r="T33" s="206"/>
      <c r="U33" s="209"/>
      <c r="V33" s="213"/>
      <c r="W33" s="136"/>
      <c r="X33" s="137"/>
      <c r="Y33" s="9"/>
      <c r="Z33" s="210" t="s">
        <v>40</v>
      </c>
      <c r="AA33" s="210"/>
      <c r="AB33" s="216">
        <f>sum_4</f>
        <v>0</v>
      </c>
      <c r="AC33" s="216"/>
      <c r="AD33" s="16" t="s">
        <v>32</v>
      </c>
      <c r="AE33" s="18"/>
      <c r="AF33" s="41" t="s">
        <v>41</v>
      </c>
      <c r="AG33" s="28">
        <f>bin20_4</f>
        <v>0</v>
      </c>
      <c r="AH33" s="4" t="s">
        <v>34</v>
      </c>
    </row>
    <row r="34" spans="2:34" ht="8.4499999999999993" customHeight="1" x14ac:dyDescent="0.4"/>
    <row r="35" spans="2:34" ht="5.65" customHeight="1" x14ac:dyDescent="0.4">
      <c r="B35" s="85" t="s">
        <v>42</v>
      </c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</row>
    <row r="36" spans="2:34" ht="11.25" customHeight="1" x14ac:dyDescent="0.4"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24"/>
      <c r="W36" s="24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</row>
    <row r="37" spans="2:34" ht="5.65" customHeight="1" x14ac:dyDescent="0.4"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</row>
    <row r="38" spans="2:34" ht="14.1" customHeight="1" x14ac:dyDescent="0.4">
      <c r="B38" s="86" t="s">
        <v>43</v>
      </c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8"/>
      <c r="U38" s="10"/>
      <c r="V38" s="10"/>
      <c r="W38" s="10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</row>
    <row r="39" spans="2:34" ht="14.1" customHeight="1" x14ac:dyDescent="0.4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7" spans="2:34" ht="29.25" customHeight="1" x14ac:dyDescent="0.4"/>
  </sheetData>
  <sheetProtection sheet="1" objects="1" scenarios="1" selectLockedCells="1"/>
  <mergeCells count="131">
    <mergeCell ref="G7:H7"/>
    <mergeCell ref="B8:C8"/>
    <mergeCell ref="D8:K8"/>
    <mergeCell ref="B9:C9"/>
    <mergeCell ref="D9:K9"/>
    <mergeCell ref="B10:C10"/>
    <mergeCell ref="D10:K10"/>
    <mergeCell ref="J2:AA4"/>
    <mergeCell ref="AD2:AH4"/>
    <mergeCell ref="N5:X5"/>
    <mergeCell ref="B6:C6"/>
    <mergeCell ref="F6:G6"/>
    <mergeCell ref="H6:J6"/>
    <mergeCell ref="N6:N11"/>
    <mergeCell ref="O6:AH11"/>
    <mergeCell ref="B7:C7"/>
    <mergeCell ref="V17:X17"/>
    <mergeCell ref="Y17:AE17"/>
    <mergeCell ref="AF17:AH17"/>
    <mergeCell ref="B11:C12"/>
    <mergeCell ref="D11:K12"/>
    <mergeCell ref="N12:AH13"/>
    <mergeCell ref="B13:C14"/>
    <mergeCell ref="D13:K14"/>
    <mergeCell ref="U14:AB15"/>
    <mergeCell ref="B15:C16"/>
    <mergeCell ref="D15:K16"/>
    <mergeCell ref="B18:B21"/>
    <mergeCell ref="C18:K21"/>
    <mergeCell ref="L18:L21"/>
    <mergeCell ref="M18:O19"/>
    <mergeCell ref="Q18:Q19"/>
    <mergeCell ref="R18:T19"/>
    <mergeCell ref="C17:K17"/>
    <mergeCell ref="L17:P17"/>
    <mergeCell ref="Q17:U17"/>
    <mergeCell ref="AD19:AD20"/>
    <mergeCell ref="AE19:AE20"/>
    <mergeCell ref="AF19:AF20"/>
    <mergeCell ref="AG19:AG20"/>
    <mergeCell ref="AH19:AH20"/>
    <mergeCell ref="M20:O21"/>
    <mergeCell ref="Q20:R21"/>
    <mergeCell ref="S20:S21"/>
    <mergeCell ref="T20:T21"/>
    <mergeCell ref="U20:U21"/>
    <mergeCell ref="U18:U19"/>
    <mergeCell ref="V18:V21"/>
    <mergeCell ref="AB18:AC18"/>
    <mergeCell ref="AB19:AC20"/>
    <mergeCell ref="Z21:AA21"/>
    <mergeCell ref="AB21:AC21"/>
    <mergeCell ref="W18:X21"/>
    <mergeCell ref="Y18:AA18"/>
    <mergeCell ref="Y19:AA20"/>
    <mergeCell ref="AH23:AH24"/>
    <mergeCell ref="M24:O25"/>
    <mergeCell ref="Q24:R25"/>
    <mergeCell ref="S24:S25"/>
    <mergeCell ref="T24:T25"/>
    <mergeCell ref="U24:U25"/>
    <mergeCell ref="Z25:AA25"/>
    <mergeCell ref="U22:U23"/>
    <mergeCell ref="V22:V25"/>
    <mergeCell ref="AB22:AC22"/>
    <mergeCell ref="AB23:AC24"/>
    <mergeCell ref="AB25:AC25"/>
    <mergeCell ref="M22:O23"/>
    <mergeCell ref="Q22:Q23"/>
    <mergeCell ref="R22:T23"/>
    <mergeCell ref="Y22:AA22"/>
    <mergeCell ref="Y23:AA24"/>
    <mergeCell ref="B26:B29"/>
    <mergeCell ref="C26:K29"/>
    <mergeCell ref="L26:L29"/>
    <mergeCell ref="M26:O27"/>
    <mergeCell ref="Q26:Q27"/>
    <mergeCell ref="R26:T27"/>
    <mergeCell ref="AD23:AD24"/>
    <mergeCell ref="AF23:AF24"/>
    <mergeCell ref="AG23:AG24"/>
    <mergeCell ref="B22:B25"/>
    <mergeCell ref="C22:K25"/>
    <mergeCell ref="L22:L25"/>
    <mergeCell ref="W22:X25"/>
    <mergeCell ref="Y26:AA26"/>
    <mergeCell ref="Y27:AA28"/>
    <mergeCell ref="R30:T31"/>
    <mergeCell ref="AD27:AD28"/>
    <mergeCell ref="AF27:AF28"/>
    <mergeCell ref="AG27:AG28"/>
    <mergeCell ref="AH27:AH28"/>
    <mergeCell ref="M28:O29"/>
    <mergeCell ref="Q28:R29"/>
    <mergeCell ref="S28:S29"/>
    <mergeCell ref="T28:T29"/>
    <mergeCell ref="U28:U29"/>
    <mergeCell ref="Z29:AA29"/>
    <mergeCell ref="U26:U27"/>
    <mergeCell ref="V26:V29"/>
    <mergeCell ref="AB26:AC26"/>
    <mergeCell ref="AB27:AC28"/>
    <mergeCell ref="AB29:AC29"/>
    <mergeCell ref="W26:X29"/>
    <mergeCell ref="W30:X33"/>
    <mergeCell ref="Y30:AA30"/>
    <mergeCell ref="Y31:AA32"/>
    <mergeCell ref="X36:AH38"/>
    <mergeCell ref="B35:U36"/>
    <mergeCell ref="B38:T38"/>
    <mergeCell ref="B3:E3"/>
    <mergeCell ref="AD31:AD32"/>
    <mergeCell ref="AF31:AF32"/>
    <mergeCell ref="AG31:AG32"/>
    <mergeCell ref="AH31:AH32"/>
    <mergeCell ref="M32:O33"/>
    <mergeCell ref="Q32:R33"/>
    <mergeCell ref="S32:S33"/>
    <mergeCell ref="T32:T33"/>
    <mergeCell ref="U32:U33"/>
    <mergeCell ref="Z33:AA33"/>
    <mergeCell ref="U30:U31"/>
    <mergeCell ref="V30:V33"/>
    <mergeCell ref="AB30:AC30"/>
    <mergeCell ref="AB31:AC32"/>
    <mergeCell ref="AB33:AC33"/>
    <mergeCell ref="B30:B33"/>
    <mergeCell ref="C30:K33"/>
    <mergeCell ref="L30:L33"/>
    <mergeCell ref="M30:O31"/>
    <mergeCell ref="Q30:Q31"/>
  </mergeCells>
  <phoneticPr fontId="1"/>
  <dataValidations count="2">
    <dataValidation type="textLength" imeMode="halfAlpha" allowBlank="1" showInputMessage="1" showErrorMessage="1" errorTitle="入力内容を確認してください" error="※患者識別番号は10桁以内の英数字で入力してください" promptTitle="※患者識別番号は" prompt="10桁以内の英数字で入力してください" sqref="C18:K33" xr:uid="{D1CD526D-BCC2-40A9-A8BA-D03121AC1E93}">
      <formula1>1</formula1>
      <formula2>10</formula2>
    </dataValidation>
    <dataValidation imeMode="halfAlpha" allowBlank="1" showInputMessage="1" showErrorMessage="1" sqref="R18:T19 Q20:R21 T20:T21 R22:T23 Q24:R25 T24:T25 R26:T27 T28:T29 Q28:R29 R30:T31 Q32:R33 T32:T33 D15:K16 E7 J7" xr:uid="{B9FB8911-1ADA-480E-AA02-D5B1AB06596B}"/>
  </dataValidations>
  <printOptions horizontalCentered="1" verticalCentered="1"/>
  <pageMargins left="3.937007874015748E-2" right="3.937007874015748E-2" top="3.937007874015748E-2" bottom="3.937007874015748E-2" header="0" footer="0"/>
  <pageSetup paperSize="9" orientation="landscape" r:id="rId1"/>
  <headerFooter>
    <oddHeader xml:space="preserve">&amp;R&amp;"Meiryo UI,標準"
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11</xdr:col>
                    <xdr:colOff>38100</xdr:colOff>
                    <xdr:row>17</xdr:row>
                    <xdr:rowOff>57150</xdr:rowOff>
                  </from>
                  <to>
                    <xdr:col>12</xdr:col>
                    <xdr:colOff>19050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11</xdr:col>
                    <xdr:colOff>28575</xdr:colOff>
                    <xdr:row>19</xdr:row>
                    <xdr:rowOff>28575</xdr:rowOff>
                  </from>
                  <to>
                    <xdr:col>12</xdr:col>
                    <xdr:colOff>19050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Group Box 1">
              <controlPr defaultSize="0" autoFill="0" autoPict="0">
                <anchor moveWithCells="1">
                  <from>
                    <xdr:col>11</xdr:col>
                    <xdr:colOff>0</xdr:colOff>
                    <xdr:row>17</xdr:row>
                    <xdr:rowOff>0</xdr:rowOff>
                  </from>
                  <to>
                    <xdr:col>16</xdr:col>
                    <xdr:colOff>19050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Option Button 4">
              <controlPr defaultSize="0" autoFill="0" autoLine="0" autoPict="0">
                <anchor moveWithCells="1">
                  <from>
                    <xdr:col>11</xdr:col>
                    <xdr:colOff>38100</xdr:colOff>
                    <xdr:row>21</xdr:row>
                    <xdr:rowOff>38100</xdr:rowOff>
                  </from>
                  <to>
                    <xdr:col>12</xdr:col>
                    <xdr:colOff>19050</xdr:colOff>
                    <xdr:row>22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Option Button 5">
              <controlPr defaultSize="0" autoFill="0" autoLine="0" autoPict="0">
                <anchor moveWithCells="1">
                  <from>
                    <xdr:col>11</xdr:col>
                    <xdr:colOff>28575</xdr:colOff>
                    <xdr:row>23</xdr:row>
                    <xdr:rowOff>47625</xdr:rowOff>
                  </from>
                  <to>
                    <xdr:col>12</xdr:col>
                    <xdr:colOff>19050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Group Box 2">
              <controlPr defaultSize="0" autoFill="0" autoPict="0">
                <anchor moveWithCells="1">
                  <from>
                    <xdr:col>11</xdr:col>
                    <xdr:colOff>0</xdr:colOff>
                    <xdr:row>21</xdr:row>
                    <xdr:rowOff>0</xdr:rowOff>
                  </from>
                  <to>
                    <xdr:col>16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Option Button 7">
              <controlPr defaultSize="0" autoFill="0" autoLine="0" autoPict="0">
                <anchor moveWithCells="1">
                  <from>
                    <xdr:col>11</xdr:col>
                    <xdr:colOff>38100</xdr:colOff>
                    <xdr:row>25</xdr:row>
                    <xdr:rowOff>38100</xdr:rowOff>
                  </from>
                  <to>
                    <xdr:col>12</xdr:col>
                    <xdr:colOff>19050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Option Button 8">
              <controlPr defaultSize="0" autoFill="0" autoLine="0" autoPict="0">
                <anchor moveWithCells="1">
                  <from>
                    <xdr:col>11</xdr:col>
                    <xdr:colOff>38100</xdr:colOff>
                    <xdr:row>27</xdr:row>
                    <xdr:rowOff>28575</xdr:rowOff>
                  </from>
                  <to>
                    <xdr:col>12</xdr:col>
                    <xdr:colOff>19050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Group Box 3">
              <controlPr defaultSize="0" autoFill="0" autoPict="0">
                <anchor moveWithCells="1">
                  <from>
                    <xdr:col>10</xdr:col>
                    <xdr:colOff>171450</xdr:colOff>
                    <xdr:row>25</xdr:row>
                    <xdr:rowOff>0</xdr:rowOff>
                  </from>
                  <to>
                    <xdr:col>16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Option Button 10">
              <controlPr defaultSize="0" autoFill="0" autoLine="0" autoPict="0">
                <anchor moveWithCells="1">
                  <from>
                    <xdr:col>11</xdr:col>
                    <xdr:colOff>38100</xdr:colOff>
                    <xdr:row>29</xdr:row>
                    <xdr:rowOff>38100</xdr:rowOff>
                  </from>
                  <to>
                    <xdr:col>12</xdr:col>
                    <xdr:colOff>19050</xdr:colOff>
                    <xdr:row>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Option Button 11">
              <controlPr defaultSize="0" autoFill="0" autoLine="0" autoPict="0">
                <anchor moveWithCells="1">
                  <from>
                    <xdr:col>11</xdr:col>
                    <xdr:colOff>38100</xdr:colOff>
                    <xdr:row>31</xdr:row>
                    <xdr:rowOff>19050</xdr:rowOff>
                  </from>
                  <to>
                    <xdr:col>12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Check Box 1">
              <controlPr defaultSize="0" autoFill="0" autoLine="0" autoPict="0">
                <anchor moveWithCells="1">
                  <from>
                    <xdr:col>21</xdr:col>
                    <xdr:colOff>200025</xdr:colOff>
                    <xdr:row>17</xdr:row>
                    <xdr:rowOff>190500</xdr:rowOff>
                  </from>
                  <to>
                    <xdr:col>22</xdr:col>
                    <xdr:colOff>19050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" name="Check Box 2">
              <controlPr defaultSize="0" autoFill="0" autoLine="0" autoPict="0">
                <anchor moveWithCells="1">
                  <from>
                    <xdr:col>21</xdr:col>
                    <xdr:colOff>200025</xdr:colOff>
                    <xdr:row>21</xdr:row>
                    <xdr:rowOff>209550</xdr:rowOff>
                  </from>
                  <to>
                    <xdr:col>22</xdr:col>
                    <xdr:colOff>57150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7" name="Check Box 3">
              <controlPr defaultSize="0" autoFill="0" autoLine="0" autoPict="0">
                <anchor moveWithCells="1">
                  <from>
                    <xdr:col>21</xdr:col>
                    <xdr:colOff>200025</xdr:colOff>
                    <xdr:row>25</xdr:row>
                    <xdr:rowOff>209550</xdr:rowOff>
                  </from>
                  <to>
                    <xdr:col>22</xdr:col>
                    <xdr:colOff>57150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8" name="Check Box 4">
              <controlPr defaultSize="0" autoFill="0" autoLine="0" autoPict="0">
                <anchor moveWithCells="1">
                  <from>
                    <xdr:col>21</xdr:col>
                    <xdr:colOff>209550</xdr:colOff>
                    <xdr:row>29</xdr:row>
                    <xdr:rowOff>171450</xdr:rowOff>
                  </from>
                  <to>
                    <xdr:col>21</xdr:col>
                    <xdr:colOff>438150</xdr:colOff>
                    <xdr:row>31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9" name="Option Button 16">
              <controlPr defaultSize="0" autoFill="0" autoLine="0" autoPict="0">
                <anchor moveWithCells="1">
                  <from>
                    <xdr:col>3</xdr:col>
                    <xdr:colOff>57150</xdr:colOff>
                    <xdr:row>5</xdr:row>
                    <xdr:rowOff>47625</xdr:rowOff>
                  </from>
                  <to>
                    <xdr:col>4</xdr:col>
                    <xdr:colOff>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0" name="Option Button 17">
              <controlPr defaultSize="0" autoFill="0" autoLine="0" autoPict="0">
                <anchor moveWithCells="1">
                  <from>
                    <xdr:col>5</xdr:col>
                    <xdr:colOff>57150</xdr:colOff>
                    <xdr:row>5</xdr:row>
                    <xdr:rowOff>57150</xdr:rowOff>
                  </from>
                  <to>
                    <xdr:col>7</xdr:col>
                    <xdr:colOff>19050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1" name="Group Box 18">
              <controlPr defaultSize="0" autoFill="0" autoPict="0">
                <anchor moveWithCells="1">
                  <from>
                    <xdr:col>3</xdr:col>
                    <xdr:colOff>0</xdr:colOff>
                    <xdr:row>5</xdr:row>
                    <xdr:rowOff>0</xdr:rowOff>
                  </from>
                  <to>
                    <xdr:col>11</xdr:col>
                    <xdr:colOff>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2" name="Group Box 4">
              <controlPr defaultSize="0" autoFill="0" autoPict="0">
                <anchor moveWithCells="1">
                  <from>
                    <xdr:col>11</xdr:col>
                    <xdr:colOff>0</xdr:colOff>
                    <xdr:row>29</xdr:row>
                    <xdr:rowOff>0</xdr:rowOff>
                  </from>
                  <to>
                    <xdr:col>16</xdr:col>
                    <xdr:colOff>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3" name="Check Box 20">
              <controlPr defaultSize="0" autoFill="0" autoLine="0" autoPict="0">
                <anchor moveWithCells="1">
                  <from>
                    <xdr:col>24</xdr:col>
                    <xdr:colOff>19050</xdr:colOff>
                    <xdr:row>17</xdr:row>
                    <xdr:rowOff>0</xdr:rowOff>
                  </from>
                  <to>
                    <xdr:col>26</xdr:col>
                    <xdr:colOff>504825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4" name="Check Box 21">
              <controlPr defaultSize="0" autoFill="0" autoLine="0" autoPict="0">
                <anchor moveWithCells="1">
                  <from>
                    <xdr:col>24</xdr:col>
                    <xdr:colOff>19050</xdr:colOff>
                    <xdr:row>18</xdr:row>
                    <xdr:rowOff>19050</xdr:rowOff>
                  </from>
                  <to>
                    <xdr:col>26</xdr:col>
                    <xdr:colOff>504825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5" name="Check Box 22">
              <controlPr defaultSize="0" autoFill="0" autoLine="0" autoPict="0">
                <anchor moveWithCells="1">
                  <from>
                    <xdr:col>24</xdr:col>
                    <xdr:colOff>19050</xdr:colOff>
                    <xdr:row>21</xdr:row>
                    <xdr:rowOff>0</xdr:rowOff>
                  </from>
                  <to>
                    <xdr:col>26</xdr:col>
                    <xdr:colOff>504825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6" name="Check Box 23">
              <controlPr defaultSize="0" autoFill="0" autoLine="0" autoPict="0">
                <anchor moveWithCells="1">
                  <from>
                    <xdr:col>24</xdr:col>
                    <xdr:colOff>19050</xdr:colOff>
                    <xdr:row>22</xdr:row>
                    <xdr:rowOff>19050</xdr:rowOff>
                  </from>
                  <to>
                    <xdr:col>26</xdr:col>
                    <xdr:colOff>504825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7" name="Check Box 24">
              <controlPr defaultSize="0" autoFill="0" autoLine="0" autoPict="0">
                <anchor moveWithCells="1">
                  <from>
                    <xdr:col>24</xdr:col>
                    <xdr:colOff>19050</xdr:colOff>
                    <xdr:row>25</xdr:row>
                    <xdr:rowOff>0</xdr:rowOff>
                  </from>
                  <to>
                    <xdr:col>26</xdr:col>
                    <xdr:colOff>504825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" name="Check Box 25">
              <controlPr defaultSize="0" autoFill="0" autoLine="0" autoPict="0">
                <anchor moveWithCells="1">
                  <from>
                    <xdr:col>24</xdr:col>
                    <xdr:colOff>19050</xdr:colOff>
                    <xdr:row>26</xdr:row>
                    <xdr:rowOff>19050</xdr:rowOff>
                  </from>
                  <to>
                    <xdr:col>26</xdr:col>
                    <xdr:colOff>504825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9" name="Check Box 26">
              <controlPr defaultSize="0" autoFill="0" autoLine="0" autoPict="0">
                <anchor moveWithCells="1">
                  <from>
                    <xdr:col>24</xdr:col>
                    <xdr:colOff>19050</xdr:colOff>
                    <xdr:row>28</xdr:row>
                    <xdr:rowOff>209550</xdr:rowOff>
                  </from>
                  <to>
                    <xdr:col>26</xdr:col>
                    <xdr:colOff>504825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30" name="Check Box 27">
              <controlPr defaultSize="0" autoFill="0" autoLine="0" autoPict="0">
                <anchor moveWithCells="1">
                  <from>
                    <xdr:col>24</xdr:col>
                    <xdr:colOff>19050</xdr:colOff>
                    <xdr:row>30</xdr:row>
                    <xdr:rowOff>19050</xdr:rowOff>
                  </from>
                  <to>
                    <xdr:col>26</xdr:col>
                    <xdr:colOff>504825</xdr:colOff>
                    <xdr:row>32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DFEB3-7A03-4626-BB3E-BFA1472D8824}">
  <sheetPr codeName="Sheet5">
    <pageSetUpPr fitToPage="1"/>
  </sheetPr>
  <dimension ref="B1:X32"/>
  <sheetViews>
    <sheetView showGridLines="0" showRowColHeaders="0" showRuler="0" zoomScale="90" zoomScaleNormal="90" workbookViewId="0"/>
  </sheetViews>
  <sheetFormatPr defaultColWidth="8.125" defaultRowHeight="18.75" x14ac:dyDescent="0.4"/>
  <cols>
    <col min="1" max="1" width="1.75" customWidth="1"/>
    <col min="2" max="9" width="4.625" customWidth="1"/>
    <col min="10" max="10" width="5.5" customWidth="1"/>
    <col min="11" max="18" width="4.625" customWidth="1"/>
    <col min="19" max="19" width="6" customWidth="1"/>
    <col min="20" max="20" width="4.125" customWidth="1"/>
    <col min="21" max="21" width="9.25" customWidth="1"/>
    <col min="22" max="22" width="13.25" customWidth="1"/>
    <col min="23" max="23" width="5.5" customWidth="1"/>
    <col min="24" max="24" width="3.75" customWidth="1"/>
    <col min="25" max="25" width="1.75" customWidth="1"/>
  </cols>
  <sheetData>
    <row r="1" ht="28.15" customHeight="1" x14ac:dyDescent="0.4"/>
    <row r="2" ht="28.15" customHeight="1" x14ac:dyDescent="0.4"/>
    <row r="3" ht="28.15" customHeight="1" x14ac:dyDescent="0.4"/>
    <row r="4" ht="28.15" customHeight="1" x14ac:dyDescent="0.4"/>
    <row r="5" ht="28.15" customHeight="1" x14ac:dyDescent="0.4"/>
    <row r="6" ht="28.15" customHeight="1" x14ac:dyDescent="0.4"/>
    <row r="7" ht="28.15" customHeight="1" x14ac:dyDescent="0.4"/>
    <row r="8" ht="28.15" customHeight="1" x14ac:dyDescent="0.4"/>
    <row r="9" ht="28.15" customHeight="1" x14ac:dyDescent="0.4"/>
    <row r="10" ht="28.15" customHeight="1" x14ac:dyDescent="0.4"/>
    <row r="11" ht="28.15" customHeight="1" x14ac:dyDescent="0.4"/>
    <row r="12" ht="28.15" customHeight="1" x14ac:dyDescent="0.4"/>
    <row r="13" ht="28.15" customHeight="1" x14ac:dyDescent="0.4"/>
    <row r="14" ht="28.15" customHeight="1" x14ac:dyDescent="0.4"/>
    <row r="15" ht="28.15" customHeight="1" x14ac:dyDescent="0.4"/>
    <row r="16" ht="22.7" customHeight="1" x14ac:dyDescent="0.4"/>
    <row r="17" spans="2:24" ht="19.899999999999999" customHeight="1" x14ac:dyDescent="0.4"/>
    <row r="18" spans="2:24" ht="22.7" customHeight="1" x14ac:dyDescent="0.4"/>
    <row r="19" spans="2:24" ht="14.1" customHeight="1" x14ac:dyDescent="0.15">
      <c r="B19" s="32"/>
      <c r="C19" s="32"/>
      <c r="D19" s="32"/>
      <c r="E19" s="32"/>
      <c r="F19" s="32"/>
      <c r="G19" s="32"/>
      <c r="H19" s="32"/>
      <c r="I19" s="32"/>
      <c r="J19" s="32"/>
    </row>
    <row r="20" spans="2:24" ht="5.65" customHeight="1" x14ac:dyDescent="0.15">
      <c r="B20" s="32"/>
      <c r="C20" s="32"/>
      <c r="D20" s="32"/>
      <c r="E20" s="32"/>
      <c r="F20" s="32"/>
      <c r="G20" s="32"/>
      <c r="H20" s="32"/>
      <c r="I20" s="32"/>
      <c r="J20" s="32"/>
      <c r="W20" s="33"/>
      <c r="X20" s="34"/>
    </row>
    <row r="21" spans="2:24" ht="16.899999999999999" customHeight="1" x14ac:dyDescent="0.15"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W21" s="36"/>
      <c r="X21" s="37"/>
    </row>
    <row r="22" spans="2:24" ht="5.65" customHeight="1" x14ac:dyDescent="0.15"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W22" s="33"/>
      <c r="X22" s="37"/>
    </row>
    <row r="23" spans="2:24" ht="11.25" customHeight="1" x14ac:dyDescent="0.4"/>
    <row r="24" spans="2:24" ht="28.35" customHeight="1" x14ac:dyDescent="0.4"/>
    <row r="32" spans="2:24" ht="29.25" customHeight="1" x14ac:dyDescent="0.4"/>
  </sheetData>
  <sheetProtection sheet="1" objects="1" scenarios="1" selectLockedCells="1"/>
  <phoneticPr fontId="1"/>
  <printOptions horizontalCentered="1" verticalCentered="1"/>
  <pageMargins left="3.937007874015748E-2" right="3.937007874015748E-2" top="3.937007874015748E-2" bottom="3.937007874015748E-2" header="0" footer="0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A9827BE2DB92E74E924E106C6E29647F" ma:contentTypeVersion="12" ma:contentTypeDescription="新しいドキュメントを作成します。" ma:contentTypeScope="" ma:versionID="62ca1784705a687aab13b42f8f53a10f">
  <xsd:schema xmlns:xsd="http://www.w3.org/2001/XMLSchema" xmlns:xs="http://www.w3.org/2001/XMLSchema" xmlns:p="http://schemas.microsoft.com/office/2006/metadata/properties" xmlns:ns2="0f82a288-b4e2-48ea-a8ff-54b4d6d67cc5" xmlns:ns3="e7995878-0a2e-46e0-b31a-f0da8da4ac1b" targetNamespace="http://schemas.microsoft.com/office/2006/metadata/properties" ma:root="true" ma:fieldsID="e445f3a72bc7d20fa931cc126fa9b949" ns2:_="" ns3:_="">
    <xsd:import namespace="0f82a288-b4e2-48ea-a8ff-54b4d6d67cc5"/>
    <xsd:import namespace="e7995878-0a2e-46e0-b31a-f0da8da4ac1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82a288-b4e2-48ea-a8ff-54b4d6d67cc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Length (seconds)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995878-0a2e-46e0-b31a-f0da8da4ac1b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EABB54-9FBE-4F39-802F-C7FD9DB1B11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3D04B06-2A09-4475-9759-CCE094E1694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f82a288-b4e2-48ea-a8ff-54b4d6d67cc5"/>
    <ds:schemaRef ds:uri="e7995878-0a2e-46e0-b31a-f0da8da4ac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2C881B5-294E-4CE2-B8C8-F3C47C13295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71</vt:i4>
      </vt:variant>
    </vt:vector>
  </HeadingPairs>
  <TitlesOfParts>
    <vt:vector size="76" baseType="lpstr">
      <vt:lpstr>目的</vt:lpstr>
      <vt:lpstr>記入例</vt:lpstr>
      <vt:lpstr>登録票（入力フォーム）</vt:lpstr>
      <vt:lpstr>医療機関控え</vt:lpstr>
      <vt:lpstr>裏表紙</vt:lpstr>
      <vt:lpstr>bin10_1</vt:lpstr>
      <vt:lpstr>bin10_2</vt:lpstr>
      <vt:lpstr>bin10_3</vt:lpstr>
      <vt:lpstr>bin10_4</vt:lpstr>
      <vt:lpstr>bin20_1</vt:lpstr>
      <vt:lpstr>bin20_2</vt:lpstr>
      <vt:lpstr>bin20_3</vt:lpstr>
      <vt:lpstr>bin20_4</vt:lpstr>
      <vt:lpstr>bin5_1</vt:lpstr>
      <vt:lpstr>bin5_2</vt:lpstr>
      <vt:lpstr>bin5_3</vt:lpstr>
      <vt:lpstr>bin5_4</vt:lpstr>
      <vt:lpstr>doui_1</vt:lpstr>
      <vt:lpstr>doui_2</vt:lpstr>
      <vt:lpstr>doui_3</vt:lpstr>
      <vt:lpstr>doui_4</vt:lpstr>
      <vt:lpstr>Dr</vt:lpstr>
      <vt:lpstr>Dr_ID</vt:lpstr>
      <vt:lpstr>iryou</vt:lpstr>
      <vt:lpstr>joushi_1</vt:lpstr>
      <vt:lpstr>joushi_2</vt:lpstr>
      <vt:lpstr>joushi_3</vt:lpstr>
      <vt:lpstr>joushi_4</vt:lpstr>
      <vt:lpstr>kan_1</vt:lpstr>
      <vt:lpstr>kan_2</vt:lpstr>
      <vt:lpstr>kan_3</vt:lpstr>
      <vt:lpstr>kan_4</vt:lpstr>
      <vt:lpstr>kashi_1</vt:lpstr>
      <vt:lpstr>kashi_2</vt:lpstr>
      <vt:lpstr>kashi_3</vt:lpstr>
      <vt:lpstr>kashi_4</vt:lpstr>
      <vt:lpstr>kinyu</vt:lpstr>
      <vt:lpstr>kinyu_d</vt:lpstr>
      <vt:lpstr>kinyu_m</vt:lpstr>
      <vt:lpstr>kinyu_y</vt:lpstr>
      <vt:lpstr>医療機関控え!Print_Area</vt:lpstr>
      <vt:lpstr>記入例!Print_Area</vt:lpstr>
      <vt:lpstr>'登録票（入力フォーム）'!Print_Area</vt:lpstr>
      <vt:lpstr>目的!Print_Area</vt:lpstr>
      <vt:lpstr>裏表紙!Print_Area</vt:lpstr>
      <vt:lpstr>shinryouka</vt:lpstr>
      <vt:lpstr>shinsei</vt:lpstr>
      <vt:lpstr>SK_1</vt:lpstr>
      <vt:lpstr>SK_2</vt:lpstr>
      <vt:lpstr>SK_3</vt:lpstr>
      <vt:lpstr>SK_4</vt:lpstr>
      <vt:lpstr>sum_1</vt:lpstr>
      <vt:lpstr>sum_2</vt:lpstr>
      <vt:lpstr>sum_3</vt:lpstr>
      <vt:lpstr>sum_4</vt:lpstr>
      <vt:lpstr>tani_1_shita</vt:lpstr>
      <vt:lpstr>tani_1_ue</vt:lpstr>
      <vt:lpstr>tani_2_shita</vt:lpstr>
      <vt:lpstr>tani_2_ue</vt:lpstr>
      <vt:lpstr>tani_3_shita</vt:lpstr>
      <vt:lpstr>tani_3_ue</vt:lpstr>
      <vt:lpstr>tani_4_shita</vt:lpstr>
      <vt:lpstr>tani_4_ue</vt:lpstr>
      <vt:lpstr>TEL</vt:lpstr>
      <vt:lpstr>touyo_d_1</vt:lpstr>
      <vt:lpstr>touyo_d_2</vt:lpstr>
      <vt:lpstr>touyo_d_3</vt:lpstr>
      <vt:lpstr>touyo_d_4</vt:lpstr>
      <vt:lpstr>touyo_m_1</vt:lpstr>
      <vt:lpstr>touyo_m_2</vt:lpstr>
      <vt:lpstr>touyo_m_3</vt:lpstr>
      <vt:lpstr>touyo_m_4</vt:lpstr>
      <vt:lpstr>touyo_y_1</vt:lpstr>
      <vt:lpstr>touyo_y_2</vt:lpstr>
      <vt:lpstr>touyo_y_3</vt:lpstr>
      <vt:lpstr>touyo_y_4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にえだ志保</dc:creator>
  <cp:keywords/>
  <dc:description/>
  <cp:lastModifiedBy>大坪 真一朗</cp:lastModifiedBy>
  <cp:revision/>
  <cp:lastPrinted>2022-02-25T08:15:05Z</cp:lastPrinted>
  <dcterms:created xsi:type="dcterms:W3CDTF">2021-08-26T06:22:10Z</dcterms:created>
  <dcterms:modified xsi:type="dcterms:W3CDTF">2022-02-25T08:27:15Z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0x010100A9827BE2DB92E74E924E106C6E29647F</vt:lpwstr>
  </property>
</Properties>
</file>